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52" tabRatio="715" activeTab="0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  <sheet name="Sheet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3'!$A$1:$S$37</definedName>
    <definedName name="_xlnm.Print_Area" localSheetId="3">'Aneksi nr. 4'!$A$1:$J$23</definedName>
    <definedName name="_xlnm.Print_Area" localSheetId="4">'Aneksi nr. 5'!$A$3:$L$43</definedName>
    <definedName name="_xlnm.Print_Area" localSheetId="0">'Aneksi nr.1'!$A$1:$I$29</definedName>
    <definedName name="_xlnm.Print_Area" localSheetId="1">'Aneksi nr.2'!$A$1:$I$36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<sst xmlns="http://schemas.openxmlformats.org/spreadsheetml/2006/main" count="297" uniqueCount="193">
  <si>
    <t>Kodi</t>
  </si>
  <si>
    <t>Programi</t>
  </si>
  <si>
    <t>Titulli</t>
  </si>
  <si>
    <t>(1)</t>
  </si>
  <si>
    <t>(2)</t>
  </si>
  <si>
    <t>(3)</t>
  </si>
  <si>
    <t>(4)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</si>
  <si>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</si>
  <si>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</si>
  <si>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</si>
  <si>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</si>
  <si>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</si>
  <si>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</si>
  <si>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</si>
  <si>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</si>
  <si>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</si>
  <si>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</si>
  <si>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</si>
  <si>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</si>
  <si>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</si>
  <si>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</si>
  <si>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</si>
  <si>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</si>
  <si>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</si>
  <si>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</si>
  <si>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</si>
  <si>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</si>
  <si>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</si>
  <si>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</si>
  <si>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Programet</t>
  </si>
  <si>
    <t>0001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</si>
  <si>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</si>
  <si>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</si>
  <si>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</si>
  <si>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</si>
  <si>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</si>
  <si>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</si>
  <si>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</si>
  <si>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</si>
  <si>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</si>
  <si>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</si>
  <si>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</si>
  <si>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Shpenzimet e Ministrisë/Institucionit</t>
  </si>
  <si>
    <t>Shpenzime nga Të ardhurat jashte limiti</t>
  </si>
  <si>
    <t>Totali (korrente + kapitale + Shp nga te ardh.jashte limiti)</t>
  </si>
  <si>
    <t>D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</si>
  <si>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</si>
  <si>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</si>
  <si>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</si>
  <si>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</si>
  <si>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</si>
  <si>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</si>
  <si>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</si>
  <si>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</si>
  <si>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</si>
  <si>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Emertimi</t>
  </si>
  <si>
    <t>Kodi i Programit</t>
  </si>
  <si>
    <t>Shpenzime Kapitale</t>
  </si>
  <si>
    <t xml:space="preserve">Totali </t>
  </si>
  <si>
    <t xml:space="preserve">Sasia e 
realizuar </t>
  </si>
  <si>
    <t>Projektet me financim te huaj (ne 000/leke)</t>
  </si>
  <si>
    <t>.....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</si>
  <si>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</si>
  <si>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</si>
  <si>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</si>
  <si>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</si>
  <si>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t>**Treguesit e performancës/Produktet:</t>
  </si>
  <si>
    <t>Emertimi i Treguesit te Performances/Produktit</t>
  </si>
  <si>
    <t>A</t>
  </si>
  <si>
    <t>Treguesi i Performances .....</t>
  </si>
  <si>
    <t>(6)</t>
  </si>
  <si>
    <t>(7)=(6)-(5)</t>
  </si>
  <si>
    <t xml:space="preserve">Njësia Matëse 
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</si>
  <si>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</si>
  <si>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</si>
  <si>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</si>
  <si>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</si>
  <si>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</si>
  <si>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</si>
  <si>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</si>
  <si>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</si>
  <si>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</si>
  <si>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</si>
  <si>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</si>
  <si>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</si>
  <si>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</si>
  <si>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</si>
  <si>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</si>
  <si>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t>Gjykata Kushtetuese(30)</t>
  </si>
  <si>
    <t>GJYKATA KUSHTETUESE</t>
  </si>
  <si>
    <t>Veprimtaria gjyqsore kushtetuese</t>
  </si>
  <si>
    <t>03320</t>
  </si>
  <si>
    <t>GJYKATA KUSHTETUESE (30)</t>
  </si>
  <si>
    <t>vendime</t>
  </si>
  <si>
    <t>Nr. i vendimeve</t>
  </si>
  <si>
    <t>Objektivi 1</t>
  </si>
  <si>
    <t>M300001</t>
  </si>
  <si>
    <t>M300003</t>
  </si>
  <si>
    <t>M300004</t>
  </si>
  <si>
    <t>M300005</t>
  </si>
  <si>
    <t>Sistemi i ruajtjes-vezhgimit e sigurise elektronike</t>
  </si>
  <si>
    <t>M300006</t>
  </si>
  <si>
    <t>Rikonstruksion e paisje per salle biblioteke</t>
  </si>
  <si>
    <t>M300007</t>
  </si>
  <si>
    <t>Rikonstruksion e rrjetit e wc-ve</t>
  </si>
  <si>
    <t>Rikonstruksion i ambienteve te brenshme e zyrave</t>
  </si>
  <si>
    <t>M300009</t>
  </si>
  <si>
    <t>Gjenerator per furnizim me energji elektrike</t>
  </si>
  <si>
    <t>M3000010</t>
  </si>
  <si>
    <t>Paisje kompjuterike e printimi per zyra</t>
  </si>
  <si>
    <t>M300008</t>
  </si>
  <si>
    <t>Eugen Papandile</t>
  </si>
  <si>
    <t xml:space="preserve">             Eugen Papandile</t>
  </si>
  <si>
    <t>93001AA</t>
  </si>
  <si>
    <t>93001AB</t>
  </si>
  <si>
    <t>sisteme</t>
  </si>
  <si>
    <t>orendi/pajisje/mjete</t>
  </si>
  <si>
    <t>libra/tituj</t>
  </si>
  <si>
    <t>Qëllimet e Politikës së Programit:</t>
  </si>
  <si>
    <t>Realizimi i veprimtarise gjyqsore kushtetuese per garantimin e respektimit te Kushtetutës dhe interpretimit përfundimtar të saj, zgjidhja e mosmarrëveshjeve kushtetuese, në lidhje me ndarjen e pushteteve, ankesat e individëve, lidhur  me cënimin e të drejtave kushtetuese, etj. nepermjet nje proçesi te drejte ligjor dhe transparent</t>
  </si>
  <si>
    <t>Përshkrimi i programit:</t>
  </si>
  <si>
    <t>Realizimi i proceseve gjyqsore të drejta dhe të hapura në mbrojtje të kushtetutës dhe lirive e të drejtave themelore të njeriut.</t>
  </si>
  <si>
    <t>Fuqizimi i funksionit menaxhues, në funksion të implementimit të sukseshëm të programit, konform kërkesave të kuadrit ligjor në fuqi per shqyrtimin e kërkesave për vendime gjyqesore te drejta dhe transparente në afatet ligjore.</t>
  </si>
  <si>
    <t>Vendime te marra</t>
  </si>
  <si>
    <t>Raporti i numrit te vendimeve me numrin e kerkesave te paraqitura per gjykim ne %</t>
  </si>
  <si>
    <t>Per shkak te bllokimit te veprimtarise se gjykates nga procesi i vetingut ne zbatim te ligjit nr. 84/2016, "Per rivleresimin kalimtar te gjyqtareve e prokuroreve ne Republiken e Shqiperise".</t>
  </si>
  <si>
    <t>1030001</t>
  </si>
  <si>
    <t>Produkti 1 "Vendime të marra"</t>
  </si>
  <si>
    <t xml:space="preserve">Produkti 2 "Ndërtim i kapaciteteve profesionale, vendimmarrëse dhe këshilluese" </t>
  </si>
  <si>
    <t>Produkti 1 "Paisje për zyra"</t>
  </si>
  <si>
    <t>Produkti 2 "Bibliotekë e pasuruar"</t>
  </si>
  <si>
    <t>Produkti 1 "Sisteme të informatizuar"</t>
  </si>
  <si>
    <t>Veprimtaria gjyqësore kushtetuese</t>
  </si>
  <si>
    <t>Veprimtaria Gjyqësore Kushtetuese</t>
  </si>
  <si>
    <t>Niveli faktik i  vitit paraardhes 2018</t>
  </si>
  <si>
    <t>Niveli i planifikuar ne vitin korent 2019</t>
  </si>
  <si>
    <t>Niveli i rishikuar ne vitin korent 2019</t>
  </si>
  <si>
    <t>Produkti 3 "Automjete të rinovuara"</t>
  </si>
  <si>
    <t>në 000/lekë</t>
  </si>
  <si>
    <t>Emërtimi i Treguesit të Performancës/Produktit</t>
  </si>
  <si>
    <t xml:space="preserve">Njësia matëse </t>
  </si>
  <si>
    <r>
      <t xml:space="preserve">Sasia Faktike sipas vitit </t>
    </r>
    <r>
      <rPr>
        <b/>
        <sz val="11"/>
        <color indexed="60"/>
        <rFont val="Arial"/>
        <family val="2"/>
      </rPr>
      <t>paraardhës       2018</t>
    </r>
  </si>
  <si>
    <r>
      <t xml:space="preserve">Shpenzimet 
sipas vitit </t>
    </r>
    <r>
      <rPr>
        <b/>
        <sz val="11"/>
        <color indexed="60"/>
        <rFont val="Arial"/>
        <family val="2"/>
      </rPr>
      <t>paraardhës             2018</t>
    </r>
  </si>
  <si>
    <r>
      <t xml:space="preserve">Kosto për njësi sipas vitit </t>
    </r>
    <r>
      <rPr>
        <b/>
        <sz val="11"/>
        <color indexed="60"/>
        <rFont val="Arial"/>
        <family val="2"/>
      </rPr>
      <t>paraardhës     2018</t>
    </r>
  </si>
  <si>
    <r>
      <t xml:space="preserve">Sasia             sipas </t>
    </r>
    <r>
      <rPr>
        <b/>
        <sz val="11"/>
        <color indexed="60"/>
        <rFont val="Arial"/>
        <family val="2"/>
      </rPr>
      <t>planit</t>
    </r>
    <r>
      <rPr>
        <b/>
        <sz val="11"/>
        <rFont val="Arial"/>
        <family val="2"/>
      </rPr>
      <t xml:space="preserve">                    të vitit 2019</t>
    </r>
  </si>
  <si>
    <r>
      <t xml:space="preserve">Shpenzimet 
sipas </t>
    </r>
    <r>
      <rPr>
        <b/>
        <sz val="11"/>
        <color indexed="60"/>
        <rFont val="Arial"/>
        <family val="2"/>
      </rPr>
      <t xml:space="preserve">planit        </t>
    </r>
    <r>
      <rPr>
        <b/>
        <sz val="11"/>
        <rFont val="Arial"/>
        <family val="2"/>
      </rPr>
      <t>të vitit 2019</t>
    </r>
  </si>
  <si>
    <r>
      <t xml:space="preserve">Kosto për njësi 
sipas </t>
    </r>
    <r>
      <rPr>
        <b/>
        <sz val="11"/>
        <color indexed="60"/>
        <rFont val="Arial"/>
        <family val="2"/>
      </rPr>
      <t>planit</t>
    </r>
    <r>
      <rPr>
        <b/>
        <sz val="11"/>
        <rFont val="Arial"/>
        <family val="2"/>
      </rPr>
      <t xml:space="preserve">        të vitit 2019</t>
    </r>
  </si>
  <si>
    <r>
      <t xml:space="preserve">Sasia       sipas </t>
    </r>
    <r>
      <rPr>
        <b/>
        <sz val="11"/>
        <color indexed="60"/>
        <rFont val="Arial"/>
        <family val="2"/>
      </rPr>
      <t>planit të rishikuar</t>
    </r>
    <r>
      <rPr>
        <b/>
        <sz val="11"/>
        <rFont val="Arial"/>
        <family val="2"/>
      </rPr>
      <t xml:space="preserve">  të vitit 2019</t>
    </r>
  </si>
  <si>
    <r>
      <t xml:space="preserve">Shpenzimet 
sipas </t>
    </r>
    <r>
      <rPr>
        <b/>
        <sz val="11"/>
        <color indexed="60"/>
        <rFont val="Arial"/>
        <family val="2"/>
      </rPr>
      <t xml:space="preserve">planit    të rishikuar         </t>
    </r>
    <r>
      <rPr>
        <b/>
        <sz val="11"/>
        <rFont val="Arial"/>
        <family val="2"/>
      </rPr>
      <t>të vitit 2019</t>
    </r>
  </si>
  <si>
    <r>
      <t xml:space="preserve">Kosto          për njësi 
sipas </t>
    </r>
    <r>
      <rPr>
        <b/>
        <sz val="11"/>
        <color indexed="60"/>
        <rFont val="Arial"/>
        <family val="2"/>
      </rPr>
      <t>planit      të rishikuar</t>
    </r>
    <r>
      <rPr>
        <b/>
        <sz val="11"/>
        <rFont val="Arial"/>
        <family val="2"/>
      </rPr>
      <t xml:space="preserve">       të vitit 2019</t>
    </r>
  </si>
  <si>
    <t>punonjës</t>
  </si>
  <si>
    <t>Totali i shpenzimeve të institucionit</t>
  </si>
  <si>
    <t>Totali i Shpenzimeve të institucionit</t>
  </si>
  <si>
    <t xml:space="preserve">Shpenzime nga të Ardhurat Jashtë limitit </t>
  </si>
  <si>
    <t>Projektet me financim të brendshëm (në 000/lekë)</t>
  </si>
  <si>
    <t>ANEKSI nr.5  "Projektet  e investimeve me financim të brendshëm dhe me financim të huaj"</t>
  </si>
  <si>
    <t>REALIZIMI për periudhën e raportimit (8-mujore/vjetore)</t>
  </si>
  <si>
    <t>16.09.2019</t>
  </si>
  <si>
    <t xml:space="preserve">        Eugen Papandile</t>
  </si>
  <si>
    <t>Kerkesa</t>
  </si>
  <si>
    <t>Nr. i kerkesave</t>
  </si>
  <si>
    <t>Objektivi 2</t>
  </si>
  <si>
    <t>Raporti i numrit te vendimeve te mara, brenda afatit ligjor me numrin e vendimeve te mara gjithsej ne %</t>
  </si>
  <si>
    <t>Vendime te marra brenda afateve ligjore</t>
  </si>
  <si>
    <t>Vendime gjithsej</t>
  </si>
  <si>
    <t>nr.  vendime</t>
  </si>
  <si>
    <t>nr. vendime</t>
  </si>
  <si>
    <r>
      <t xml:space="preserve">Periudha e Raportimit: </t>
    </r>
    <r>
      <rPr>
        <b/>
        <sz val="11"/>
        <rFont val="Arial"/>
        <family val="2"/>
      </rPr>
      <t>8/mujori i vitit 2019</t>
    </r>
  </si>
  <si>
    <r>
      <rPr>
        <b/>
        <sz val="12"/>
        <rFont val="Arial"/>
        <family val="2"/>
      </rPr>
      <t xml:space="preserve">                              </t>
    </r>
    <r>
      <rPr>
        <b/>
        <u val="single"/>
        <sz val="12"/>
        <rFont val="Arial"/>
        <family val="2"/>
      </rPr>
      <t>Raportet e Monitorimit  për vitin 2019</t>
    </r>
  </si>
  <si>
    <t>Faktii
vitit paraardhës
Viti 2018</t>
  </si>
  <si>
    <t>PBA               Viti 2019</t>
  </si>
  <si>
    <t>Buxheti Vjetor     Plani Fillestar Viti 2019</t>
  </si>
  <si>
    <t>Buxheti Vjetor    Plani i Rishikuar       Viti 2019</t>
  </si>
  <si>
    <t>Buxheti Vjetor           Plani i Periudhës/           i vitit 2019</t>
  </si>
  <si>
    <t>Fakti                                            I Periudhës/          Progresiv                         i vitit 2019</t>
  </si>
  <si>
    <t>24.02.2020</t>
  </si>
  <si>
    <t>Buxheti Vjetor            Plani Fillestar Viti 2019</t>
  </si>
  <si>
    <t>Plani i buxhetit           viti 2019</t>
  </si>
  <si>
    <t>REALIZIMI PROGRESIV                  nga fillimi i projektit deri në periudhën aktuale</t>
  </si>
  <si>
    <t>REALIZIMI                             për periudhën                         e raportimit                        (viti-2019)</t>
  </si>
  <si>
    <t>Vlera e plotë     e projektit</t>
  </si>
  <si>
    <t>Viti i fillimit të projektit</t>
  </si>
  <si>
    <t>Viti i përfundimit të projektit</t>
  </si>
  <si>
    <t>Buxheti 2019 Kontraktuar</t>
  </si>
  <si>
    <r>
      <t>Sasia           f</t>
    </r>
    <r>
      <rPr>
        <b/>
        <sz val="11"/>
        <color indexed="60"/>
        <rFont val="Arial"/>
        <family val="2"/>
      </rPr>
      <t>aktike</t>
    </r>
    <r>
      <rPr>
        <b/>
        <sz val="11"/>
        <rFont val="Arial"/>
        <family val="2"/>
      </rPr>
      <t xml:space="preserve">               në fund             të vitit              2019</t>
    </r>
  </si>
  <si>
    <r>
      <t>Shpenzimet f</t>
    </r>
    <r>
      <rPr>
        <b/>
        <sz val="11"/>
        <color indexed="60"/>
        <rFont val="Arial"/>
        <family val="2"/>
      </rPr>
      <t>aktike</t>
    </r>
    <r>
      <rPr>
        <b/>
        <sz val="11"/>
        <rFont val="Arial"/>
        <family val="2"/>
      </rPr>
      <t xml:space="preserve">              në fund      të vitit      2019</t>
    </r>
  </si>
  <si>
    <r>
      <t>Kosto f</t>
    </r>
    <r>
      <rPr>
        <b/>
        <sz val="11"/>
        <color indexed="60"/>
        <rFont val="Arial"/>
        <family val="2"/>
      </rPr>
      <t xml:space="preserve">aktike                  </t>
    </r>
    <r>
      <rPr>
        <b/>
        <sz val="11"/>
        <rFont val="Arial"/>
        <family val="2"/>
      </rPr>
      <t xml:space="preserve">                për njësi                                        në fund          të vitit              2019</t>
    </r>
  </si>
  <si>
    <r>
      <rPr>
        <b/>
        <sz val="14"/>
        <rFont val="Arial"/>
        <family val="2"/>
      </rPr>
      <t xml:space="preserve">                                                                                                                                           </t>
    </r>
    <r>
      <rPr>
        <b/>
        <u val="single"/>
        <sz val="14"/>
        <rFont val="Arial"/>
        <family val="2"/>
      </rPr>
      <t>Raportet e Monitorimit  për vitin 2019</t>
    </r>
  </si>
  <si>
    <t>Fakti i periudhes/  progresiv</t>
  </si>
  <si>
    <r>
      <rPr>
        <b/>
        <sz val="14"/>
        <rFont val="Arial"/>
        <family val="2"/>
      </rPr>
      <t xml:space="preserve">                                    </t>
    </r>
    <r>
      <rPr>
        <b/>
        <u val="single"/>
        <sz val="14"/>
        <rFont val="Arial"/>
        <family val="2"/>
      </rPr>
      <t>Raportet e Monitorimit  për vitin 2019</t>
    </r>
  </si>
  <si>
    <t>Niveli faktik    ne fund te    vitit  2019</t>
  </si>
  <si>
    <t>Fakti                                            I Periudhës/          Progresiv i vitit 2019</t>
  </si>
  <si>
    <t>Buxheti Vjetor                   Plani i Periudhës/                i vitit 2019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</si>
</sst>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</numFmts>
  <fonts count="9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Arial"/>
      <family val="2"/>
    </font>
    <font>
      <b/>
      <sz val="12"/>
      <name val="Calibri"/>
      <family val="2"/>
    </font>
    <font>
      <b/>
      <sz val="10"/>
      <color indexed="60"/>
      <name val="Calibri"/>
      <family val="2"/>
    </font>
    <font>
      <sz val="11"/>
      <color indexed="8"/>
      <name val="Arial"/>
      <family val="2"/>
    </font>
    <font>
      <b/>
      <sz val="8"/>
      <color indexed="60"/>
      <name val="Arial"/>
      <family val="2"/>
    </font>
    <font>
      <b/>
      <i/>
      <sz val="10"/>
      <color indexed="60"/>
      <name val="Arial"/>
      <family val="2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C00000"/>
      <name val="Calibri"/>
      <family val="2"/>
    </font>
    <font>
      <b/>
      <sz val="10"/>
      <color rgb="FFC0000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i/>
      <sz val="10"/>
      <color rgb="FFC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8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93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95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97" fontId="11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3" fontId="0" fillId="8" borderId="1" applyNumberFormat="0">
      <alignment/>
      <protection/>
    </xf>
    <xf numFmtId="0" fontId="15" fillId="20" borderId="2" applyNumberFormat="0" applyAlignment="0" applyProtection="0"/>
    <xf numFmtId="0" fontId="16" fillId="0" borderId="3" applyNumberFormat="0" applyFont="0" applyFill="0" applyAlignment="0" applyProtection="0"/>
    <xf numFmtId="0" fontId="17" fillId="21" borderId="4" applyNumberFormat="0" applyAlignment="0" applyProtection="0"/>
    <xf numFmtId="171" fontId="0" fillId="0" borderId="0" applyFont="0" applyFill="0" applyBorder="0" applyAlignment="0" applyProtection="0"/>
    <xf numFmtId="0" fontId="18" fillId="0" borderId="0">
      <alignment/>
      <protection/>
    </xf>
    <xf numFmtId="169" fontId="0" fillId="0" borderId="0" applyFont="0" applyFill="0" applyBorder="0" applyAlignment="0" applyProtection="0"/>
    <xf numFmtId="192" fontId="19" fillId="0" borderId="0">
      <alignment horizontal="right"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0" fillId="0" borderId="0" applyNumberForma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4" borderId="0" applyNumberFormat="0" applyBorder="0" applyAlignment="0" applyProtection="0"/>
    <xf numFmtId="38" fontId="4" fillId="20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25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6" fillId="0" borderId="0">
      <alignment/>
      <protection/>
    </xf>
    <xf numFmtId="0" fontId="27" fillId="0" borderId="10" applyNumberFormat="0" applyFill="0" applyAlignment="0" applyProtection="0"/>
    <xf numFmtId="206" fontId="16" fillId="0" borderId="0" applyFont="0" applyFill="0" applyBorder="0" applyAlignment="0" applyProtection="0"/>
    <xf numFmtId="186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5" fontId="16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8" fillId="0" borderId="0" applyFont="0" applyFill="0" applyBorder="0" applyAlignment="0" applyProtection="0"/>
    <xf numFmtId="210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23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199" fontId="28" fillId="0" borderId="0" applyFill="0" applyBorder="0" applyAlignment="0" applyProtection="0"/>
    <xf numFmtId="0" fontId="0" fillId="0" borderId="0">
      <alignment/>
      <protection/>
    </xf>
    <xf numFmtId="0" fontId="0" fillId="24" borderId="1" applyNumberFormat="0" applyFont="0" applyAlignment="0" applyProtection="0"/>
    <xf numFmtId="0" fontId="32" fillId="20" borderId="11" applyNumberFormat="0" applyAlignment="0" applyProtection="0"/>
    <xf numFmtId="40" fontId="10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" fontId="16" fillId="0" borderId="0" applyFont="0" applyFill="0" applyBorder="0" applyAlignment="0" applyProtection="0"/>
    <xf numFmtId="207" fontId="28" fillId="0" borderId="0" applyFill="0" applyBorder="0" applyAlignment="0">
      <protection/>
    </xf>
    <xf numFmtId="3" fontId="0" fillId="25" borderId="1" applyNumberFormat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10" fillId="0" borderId="0">
      <alignment vertical="top"/>
      <protection/>
    </xf>
    <xf numFmtId="0" fontId="0" fillId="0" borderId="0" applyNumberFormat="0">
      <alignment/>
      <protection/>
    </xf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28" fillId="0" borderId="0">
      <alignment/>
      <protection/>
    </xf>
    <xf numFmtId="0" fontId="39" fillId="0" borderId="0">
      <alignment horizontal="left" wrapText="1"/>
      <protection/>
    </xf>
    <xf numFmtId="0" fontId="40" fillId="0" borderId="13" applyNumberFormat="0" applyFont="0" applyFill="0" applyBorder="0" applyAlignment="0" applyProtection="0"/>
    <xf numFmtId="203" fontId="11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204" fontId="40" fillId="0" borderId="0" applyNumberFormat="0" applyFont="0" applyFill="0" applyBorder="0" applyAlignment="0" applyProtection="0"/>
    <xf numFmtId="0" fontId="28" fillId="0" borderId="13" applyNumberFormat="0" applyFont="0" applyFill="0" applyAlignment="0" applyProtection="0"/>
    <xf numFmtId="0" fontId="28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205" fontId="28" fillId="0" borderId="0">
      <alignment horizontal="right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0" fontId="9" fillId="0" borderId="0">
      <alignment horizontal="right"/>
      <protection/>
    </xf>
    <xf numFmtId="0" fontId="43" fillId="0" borderId="0" applyProtection="0">
      <alignment/>
    </xf>
    <xf numFmtId="208" fontId="43" fillId="0" borderId="0" applyProtection="0">
      <alignment/>
    </xf>
    <xf numFmtId="0" fontId="44" fillId="0" borderId="0" applyProtection="0">
      <alignment/>
    </xf>
    <xf numFmtId="0" fontId="45" fillId="0" borderId="0" applyProtection="0">
      <alignment/>
    </xf>
    <xf numFmtId="0" fontId="43" fillId="0" borderId="14" applyProtection="0">
      <alignment/>
    </xf>
    <xf numFmtId="0" fontId="43" fillId="0" borderId="0">
      <alignment/>
      <protection/>
    </xf>
    <xf numFmtId="10" fontId="43" fillId="0" borderId="0" applyProtection="0">
      <alignment/>
    </xf>
    <xf numFmtId="0" fontId="43" fillId="0" borderId="0">
      <alignment/>
      <protection/>
    </xf>
    <xf numFmtId="2" fontId="43" fillId="0" borderId="0" applyProtection="0">
      <alignment/>
    </xf>
    <xf numFmtId="4" fontId="43" fillId="0" borderId="0" applyProtection="0">
      <alignment/>
    </xf>
  </cellStyleXfs>
  <cellXfs count="43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8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4" fillId="0" borderId="24" xfId="0" applyFont="1" applyFill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26" borderId="25" xfId="0" applyNumberFormat="1" applyFont="1" applyFill="1" applyBorder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4" fillId="0" borderId="26" xfId="0" applyFont="1" applyFill="1" applyBorder="1" applyAlignment="1">
      <alignment horizontal="center"/>
    </xf>
    <xf numFmtId="0" fontId="79" fillId="0" borderId="0" xfId="0" applyFont="1" applyAlignment="1">
      <alignment horizontal="left"/>
    </xf>
    <xf numFmtId="0" fontId="4" fillId="26" borderId="9" xfId="0" applyFont="1" applyFill="1" applyBorder="1" applyAlignment="1">
      <alignment horizontal="center"/>
    </xf>
    <xf numFmtId="0" fontId="4" fillId="26" borderId="9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 vertical="center"/>
    </xf>
    <xf numFmtId="0" fontId="3" fillId="26" borderId="27" xfId="0" applyFont="1" applyFill="1" applyBorder="1" applyAlignment="1">
      <alignment horizontal="center" vertical="center"/>
    </xf>
    <xf numFmtId="177" fontId="4" fillId="26" borderId="9" xfId="0" applyNumberFormat="1" applyFont="1" applyFill="1" applyBorder="1" applyAlignment="1">
      <alignment horizontal="center" vertical="center"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80" fillId="0" borderId="0" xfId="0" applyFont="1" applyAlignment="1">
      <alignment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79" fillId="0" borderId="0" xfId="0" applyFont="1" applyAlignment="1">
      <alignment horizontal="left"/>
    </xf>
    <xf numFmtId="0" fontId="79" fillId="0" borderId="0" xfId="0" applyFont="1" applyAlignment="1">
      <alignment/>
    </xf>
    <xf numFmtId="0" fontId="85" fillId="0" borderId="28" xfId="0" applyFont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78" fillId="0" borderId="0" xfId="0" applyFont="1" applyAlignment="1">
      <alignment/>
    </xf>
    <xf numFmtId="0" fontId="3" fillId="0" borderId="29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8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8" fillId="0" borderId="0" xfId="104" applyFont="1" applyFill="1" applyAlignment="1">
      <alignment vertical="center"/>
      <protection/>
    </xf>
    <xf numFmtId="0" fontId="82" fillId="0" borderId="0" xfId="104" applyFont="1" applyFill="1" applyAlignment="1">
      <alignment vertical="center"/>
      <protection/>
    </xf>
    <xf numFmtId="0" fontId="82" fillId="0" borderId="0" xfId="104" applyFont="1" applyFill="1" applyBorder="1" applyAlignment="1">
      <alignment vertical="center"/>
      <protection/>
    </xf>
    <xf numFmtId="0" fontId="79" fillId="0" borderId="0" xfId="104" applyFont="1" applyFill="1" applyAlignment="1">
      <alignment vertical="center"/>
      <protection/>
    </xf>
    <xf numFmtId="0" fontId="80" fillId="0" borderId="0" xfId="104" applyFont="1" applyFill="1" applyAlignment="1">
      <alignment vertical="center"/>
      <protection/>
    </xf>
    <xf numFmtId="0" fontId="80" fillId="0" borderId="0" xfId="104" applyFont="1" applyFill="1" applyAlignment="1">
      <alignment horizontal="left" vertical="center"/>
      <protection/>
    </xf>
    <xf numFmtId="0" fontId="80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6" borderId="15" xfId="104" applyFill="1" applyBorder="1" applyAlignment="1">
      <alignment vertical="center" wrapText="1"/>
      <protection/>
    </xf>
    <xf numFmtId="0" fontId="0" fillId="26" borderId="9" xfId="104" applyFill="1" applyBorder="1" applyAlignment="1">
      <alignment vertical="center" wrapText="1"/>
      <protection/>
    </xf>
    <xf numFmtId="0" fontId="0" fillId="26" borderId="25" xfId="104" applyFill="1" applyBorder="1" applyAlignment="1">
      <alignment vertical="center" wrapText="1"/>
      <protection/>
    </xf>
    <xf numFmtId="0" fontId="0" fillId="26" borderId="30" xfId="104" applyFill="1" applyBorder="1" applyAlignment="1">
      <alignment vertical="center" wrapText="1"/>
      <protection/>
    </xf>
    <xf numFmtId="0" fontId="0" fillId="26" borderId="31" xfId="104" applyFill="1" applyBorder="1" applyAlignment="1">
      <alignment vertical="center" wrapText="1"/>
      <protection/>
    </xf>
    <xf numFmtId="0" fontId="0" fillId="26" borderId="32" xfId="104" applyFill="1" applyBorder="1" applyAlignment="1">
      <alignment vertical="center" wrapText="1"/>
      <protection/>
    </xf>
    <xf numFmtId="0" fontId="0" fillId="26" borderId="33" xfId="104" applyFill="1" applyBorder="1" applyAlignment="1">
      <alignment vertical="center" wrapText="1"/>
      <protection/>
    </xf>
    <xf numFmtId="0" fontId="0" fillId="26" borderId="34" xfId="104" applyFill="1" applyBorder="1" applyAlignment="1">
      <alignment vertical="center" wrapText="1"/>
      <protection/>
    </xf>
    <xf numFmtId="0" fontId="0" fillId="26" borderId="35" xfId="104" applyFill="1" applyBorder="1" applyAlignment="1">
      <alignment vertical="center" wrapText="1"/>
      <protection/>
    </xf>
    <xf numFmtId="0" fontId="3" fillId="0" borderId="36" xfId="104" applyFont="1" applyFill="1" applyBorder="1" applyAlignment="1">
      <alignment horizontal="center" vertical="center" wrapText="1"/>
      <protection/>
    </xf>
    <xf numFmtId="0" fontId="3" fillId="0" borderId="37" xfId="104" applyFont="1" applyFill="1" applyBorder="1" applyAlignment="1">
      <alignment horizontal="center" vertical="center" wrapText="1"/>
      <protection/>
    </xf>
    <xf numFmtId="0" fontId="79" fillId="0" borderId="0" xfId="0" applyFont="1" applyAlignment="1">
      <alignment/>
    </xf>
    <xf numFmtId="0" fontId="3" fillId="0" borderId="38" xfId="0" applyFont="1" applyBorder="1" applyAlignment="1">
      <alignment vertical="center" wrapText="1"/>
    </xf>
    <xf numFmtId="0" fontId="85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87" fillId="0" borderId="0" xfId="0" applyFont="1" applyAlignment="1">
      <alignment horizontal="center" vertical="center" wrapText="1"/>
    </xf>
    <xf numFmtId="49" fontId="3" fillId="26" borderId="19" xfId="0" applyNumberFormat="1" applyFont="1" applyFill="1" applyBorder="1" applyAlignment="1">
      <alignment horizontal="center" vertical="center"/>
    </xf>
    <xf numFmtId="177" fontId="4" fillId="26" borderId="40" xfId="0" applyNumberFormat="1" applyFont="1" applyFill="1" applyBorder="1" applyAlignment="1">
      <alignment horizontal="center" vertical="center"/>
    </xf>
    <xf numFmtId="177" fontId="4" fillId="27" borderId="4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49" fontId="4" fillId="26" borderId="25" xfId="0" applyNumberFormat="1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3" fillId="0" borderId="4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4" fillId="26" borderId="15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45" xfId="0" applyFont="1" applyFill="1" applyBorder="1" applyAlignment="1">
      <alignment horizontal="center"/>
    </xf>
    <xf numFmtId="0" fontId="4" fillId="26" borderId="31" xfId="0" applyFont="1" applyFill="1" applyBorder="1" applyAlignment="1">
      <alignment horizontal="center"/>
    </xf>
    <xf numFmtId="0" fontId="4" fillId="26" borderId="37" xfId="0" applyFont="1" applyFill="1" applyBorder="1" applyAlignment="1">
      <alignment horizontal="center"/>
    </xf>
    <xf numFmtId="177" fontId="4" fillId="26" borderId="31" xfId="0" applyNumberFormat="1" applyFont="1" applyFill="1" applyBorder="1" applyAlignment="1">
      <alignment horizontal="center" vertical="center"/>
    </xf>
    <xf numFmtId="0" fontId="4" fillId="26" borderId="4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55" fillId="0" borderId="28" xfId="0" applyFont="1" applyFill="1" applyBorder="1" applyAlignment="1">
      <alignment horizontal="center" vertical="center"/>
    </xf>
    <xf numFmtId="0" fontId="47" fillId="26" borderId="47" xfId="0" applyFont="1" applyFill="1" applyBorder="1" applyAlignment="1">
      <alignment horizontal="center" vertical="center"/>
    </xf>
    <xf numFmtId="0" fontId="55" fillId="0" borderId="43" xfId="0" applyFont="1" applyFill="1" applyBorder="1" applyAlignment="1">
      <alignment horizontal="center" vertical="center"/>
    </xf>
    <xf numFmtId="0" fontId="55" fillId="26" borderId="44" xfId="0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18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47" fillId="26" borderId="48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left"/>
    </xf>
    <xf numFmtId="0" fontId="88" fillId="0" borderId="49" xfId="0" applyFont="1" applyBorder="1" applyAlignment="1">
      <alignment horizontal="center"/>
    </xf>
    <xf numFmtId="0" fontId="88" fillId="0" borderId="50" xfId="0" applyFont="1" applyBorder="1" applyAlignment="1">
      <alignment horizontal="center"/>
    </xf>
    <xf numFmtId="0" fontId="88" fillId="0" borderId="51" xfId="0" applyFont="1" applyBorder="1" applyAlignment="1">
      <alignment horizontal="center"/>
    </xf>
    <xf numFmtId="0" fontId="88" fillId="0" borderId="52" xfId="0" applyFont="1" applyBorder="1" applyAlignment="1">
      <alignment horizontal="center"/>
    </xf>
    <xf numFmtId="3" fontId="47" fillId="27" borderId="25" xfId="0" applyNumberFormat="1" applyFont="1" applyFill="1" applyBorder="1" applyAlignment="1">
      <alignment horizontal="center" vertical="center"/>
    </xf>
    <xf numFmtId="3" fontId="47" fillId="27" borderId="53" xfId="0" applyNumberFormat="1" applyFont="1" applyFill="1" applyBorder="1" applyAlignment="1">
      <alignment horizontal="center" vertical="center"/>
    </xf>
    <xf numFmtId="3" fontId="47" fillId="27" borderId="9" xfId="0" applyNumberFormat="1" applyFont="1" applyFill="1" applyBorder="1" applyAlignment="1">
      <alignment horizontal="center" vertical="center"/>
    </xf>
    <xf numFmtId="3" fontId="47" fillId="27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5" fillId="26" borderId="32" xfId="0" applyFont="1" applyFill="1" applyBorder="1" applyAlignment="1" quotePrefix="1">
      <alignment horizontal="center" vertical="center"/>
    </xf>
    <xf numFmtId="0" fontId="56" fillId="0" borderId="0" xfId="0" applyFont="1" applyAlignment="1">
      <alignment/>
    </xf>
    <xf numFmtId="0" fontId="89" fillId="26" borderId="15" xfId="0" applyFont="1" applyFill="1" applyBorder="1" applyAlignment="1">
      <alignment horizontal="center" vertical="center" wrapText="1"/>
    </xf>
    <xf numFmtId="0" fontId="90" fillId="26" borderId="15" xfId="0" applyFont="1" applyFill="1" applyBorder="1" applyAlignment="1">
      <alignment horizontal="center" vertical="center" wrapText="1"/>
    </xf>
    <xf numFmtId="0" fontId="90" fillId="26" borderId="9" xfId="0" applyFont="1" applyFill="1" applyBorder="1" applyAlignment="1">
      <alignment horizontal="center" vertical="center" wrapText="1"/>
    </xf>
    <xf numFmtId="0" fontId="90" fillId="26" borderId="27" xfId="0" applyFont="1" applyFill="1" applyBorder="1" applyAlignment="1">
      <alignment horizontal="center" vertical="center" wrapText="1"/>
    </xf>
    <xf numFmtId="0" fontId="90" fillId="26" borderId="25" xfId="0" applyFont="1" applyFill="1" applyBorder="1" applyAlignment="1">
      <alignment horizontal="center" vertical="center" wrapText="1"/>
    </xf>
    <xf numFmtId="9" fontId="58" fillId="26" borderId="55" xfId="110" applyFont="1" applyFill="1" applyBorder="1" applyAlignment="1">
      <alignment horizontal="center" vertical="center" wrapText="1"/>
    </xf>
    <xf numFmtId="9" fontId="85" fillId="26" borderId="56" xfId="0" applyNumberFormat="1" applyFont="1" applyFill="1" applyBorder="1" applyAlignment="1">
      <alignment horizontal="center" vertical="center" wrapText="1"/>
    </xf>
    <xf numFmtId="0" fontId="86" fillId="0" borderId="30" xfId="0" applyFont="1" applyFill="1" applyBorder="1" applyAlignment="1">
      <alignment horizontal="center" vertical="center" wrapText="1"/>
    </xf>
    <xf numFmtId="0" fontId="91" fillId="0" borderId="24" xfId="0" applyFont="1" applyBorder="1" applyAlignment="1">
      <alignment horizontal="center" vertical="center" wrapText="1"/>
    </xf>
    <xf numFmtId="0" fontId="57" fillId="26" borderId="54" xfId="0" applyFont="1" applyFill="1" applyBorder="1" applyAlignment="1">
      <alignment horizontal="center" vertical="center" wrapText="1"/>
    </xf>
    <xf numFmtId="0" fontId="92" fillId="0" borderId="57" xfId="0" applyFont="1" applyBorder="1" applyAlignment="1">
      <alignment horizontal="center" vertical="center" wrapText="1"/>
    </xf>
    <xf numFmtId="0" fontId="90" fillId="0" borderId="58" xfId="0" applyFont="1" applyBorder="1" applyAlignment="1">
      <alignment horizontal="center" vertical="center" wrapText="1"/>
    </xf>
    <xf numFmtId="0" fontId="51" fillId="26" borderId="56" xfId="0" applyFont="1" applyFill="1" applyBorder="1" applyAlignment="1">
      <alignment horizontal="center" vertical="center" wrapText="1"/>
    </xf>
    <xf numFmtId="0" fontId="72" fillId="26" borderId="44" xfId="0" applyFont="1" applyFill="1" applyBorder="1" applyAlignment="1" quotePrefix="1">
      <alignment horizontal="center" vertical="center" wrapText="1"/>
    </xf>
    <xf numFmtId="0" fontId="90" fillId="26" borderId="25" xfId="0" applyFont="1" applyFill="1" applyBorder="1" applyAlignment="1">
      <alignment horizontal="left" vertical="center" wrapText="1"/>
    </xf>
    <xf numFmtId="0" fontId="90" fillId="0" borderId="32" xfId="0" applyFont="1" applyFill="1" applyBorder="1" applyAlignment="1">
      <alignment horizontal="center" vertical="center" wrapText="1"/>
    </xf>
    <xf numFmtId="0" fontId="90" fillId="26" borderId="25" xfId="0" applyFont="1" applyFill="1" applyBorder="1" applyAlignment="1">
      <alignment horizontal="left" vertical="center" wrapText="1"/>
    </xf>
    <xf numFmtId="0" fontId="59" fillId="0" borderId="54" xfId="0" applyFont="1" applyFill="1" applyBorder="1" applyAlignment="1">
      <alignment horizontal="center" vertical="center" wrapText="1"/>
    </xf>
    <xf numFmtId="0" fontId="92" fillId="0" borderId="59" xfId="0" applyFont="1" applyBorder="1" applyAlignment="1">
      <alignment horizontal="center" vertical="center" wrapText="1"/>
    </xf>
    <xf numFmtId="0" fontId="92" fillId="26" borderId="60" xfId="0" applyFont="1" applyFill="1" applyBorder="1" applyAlignment="1">
      <alignment horizontal="center" vertical="center" wrapText="1"/>
    </xf>
    <xf numFmtId="0" fontId="92" fillId="26" borderId="61" xfId="0" applyFont="1" applyFill="1" applyBorder="1" applyAlignment="1">
      <alignment horizontal="center" vertical="center" wrapText="1"/>
    </xf>
    <xf numFmtId="9" fontId="93" fillId="0" borderId="56" xfId="0" applyNumberFormat="1" applyFont="1" applyFill="1" applyBorder="1" applyAlignment="1">
      <alignment horizontal="center" vertical="center" wrapText="1"/>
    </xf>
    <xf numFmtId="0" fontId="0" fillId="0" borderId="0" xfId="104" applyFill="1" applyAlignment="1">
      <alignment horizontal="left" vertical="center"/>
      <protection/>
    </xf>
    <xf numFmtId="0" fontId="1" fillId="26" borderId="55" xfId="0" applyFont="1" applyFill="1" applyBorder="1" applyAlignment="1">
      <alignment vertical="center"/>
    </xf>
    <xf numFmtId="0" fontId="94" fillId="0" borderId="15" xfId="0" applyFont="1" applyBorder="1" applyAlignment="1">
      <alignment horizontal="center" vertical="center" wrapText="1"/>
    </xf>
    <xf numFmtId="9" fontId="0" fillId="0" borderId="55" xfId="110" applyFont="1" applyFill="1" applyBorder="1" applyAlignment="1">
      <alignment horizontal="center" vertical="center" wrapText="1"/>
    </xf>
    <xf numFmtId="0" fontId="95" fillId="0" borderId="25" xfId="0" applyFont="1" applyFill="1" applyBorder="1" applyAlignment="1">
      <alignment horizontal="center" vertical="center" wrapText="1"/>
    </xf>
    <xf numFmtId="0" fontId="61" fillId="0" borderId="56" xfId="0" applyFont="1" applyFill="1" applyBorder="1" applyAlignment="1">
      <alignment horizontal="center" vertical="center" wrapText="1"/>
    </xf>
    <xf numFmtId="0" fontId="95" fillId="0" borderId="15" xfId="0" applyFont="1" applyFill="1" applyBorder="1" applyAlignment="1">
      <alignment horizontal="center" vertical="center" wrapText="1"/>
    </xf>
    <xf numFmtId="0" fontId="95" fillId="0" borderId="9" xfId="0" applyFont="1" applyFill="1" applyBorder="1" applyAlignment="1">
      <alignment horizontal="center" vertical="center" wrapText="1"/>
    </xf>
    <xf numFmtId="0" fontId="95" fillId="0" borderId="27" xfId="0" applyFont="1" applyFill="1" applyBorder="1" applyAlignment="1">
      <alignment horizontal="center" vertical="center" wrapText="1"/>
    </xf>
    <xf numFmtId="0" fontId="1" fillId="26" borderId="9" xfId="0" applyFont="1" applyFill="1" applyBorder="1" applyAlignment="1">
      <alignment horizontal="center" vertical="center"/>
    </xf>
    <xf numFmtId="0" fontId="8" fillId="26" borderId="9" xfId="0" applyFont="1" applyFill="1" applyBorder="1" applyAlignment="1">
      <alignment horizontal="center" vertical="center"/>
    </xf>
    <xf numFmtId="0" fontId="2" fillId="26" borderId="9" xfId="0" applyFont="1" applyFill="1" applyBorder="1" applyAlignment="1">
      <alignment horizontal="center" vertical="center"/>
    </xf>
    <xf numFmtId="0" fontId="2" fillId="26" borderId="27" xfId="0" applyFont="1" applyFill="1" applyBorder="1" applyAlignment="1">
      <alignment vertical="center"/>
    </xf>
    <xf numFmtId="0" fontId="2" fillId="26" borderId="53" xfId="0" applyFont="1" applyFill="1" applyBorder="1" applyAlignment="1">
      <alignment vertical="center"/>
    </xf>
    <xf numFmtId="0" fontId="0" fillId="26" borderId="9" xfId="0" applyFont="1" applyFill="1" applyBorder="1" applyAlignment="1">
      <alignment horizontal="left" vertical="center"/>
    </xf>
    <xf numFmtId="0" fontId="88" fillId="0" borderId="62" xfId="0" applyFont="1" applyBorder="1" applyAlignment="1">
      <alignment horizontal="center"/>
    </xf>
    <xf numFmtId="0" fontId="0" fillId="26" borderId="9" xfId="0" applyFont="1" applyFill="1" applyBorder="1" applyAlignment="1">
      <alignment horizontal="center" vertical="center"/>
    </xf>
    <xf numFmtId="49" fontId="47" fillId="28" borderId="15" xfId="0" applyNumberFormat="1" applyFont="1" applyFill="1" applyBorder="1" applyAlignment="1">
      <alignment horizontal="center" vertical="center"/>
    </xf>
    <xf numFmtId="0" fontId="47" fillId="28" borderId="27" xfId="0" applyFont="1" applyFill="1" applyBorder="1" applyAlignment="1">
      <alignment horizontal="center" vertical="center"/>
    </xf>
    <xf numFmtId="0" fontId="47" fillId="28" borderId="29" xfId="104" applyFont="1" applyFill="1" applyBorder="1" applyAlignment="1">
      <alignment horizontal="center" vertical="center" wrapText="1"/>
      <protection/>
    </xf>
    <xf numFmtId="0" fontId="47" fillId="28" borderId="63" xfId="104" applyFont="1" applyFill="1" applyBorder="1" applyAlignment="1">
      <alignment horizontal="center" vertical="center" wrapText="1"/>
      <protection/>
    </xf>
    <xf numFmtId="0" fontId="47" fillId="0" borderId="9" xfId="104" applyFont="1" applyFill="1" applyBorder="1" applyAlignment="1">
      <alignment horizontal="center" vertical="center" wrapText="1"/>
      <protection/>
    </xf>
    <xf numFmtId="0" fontId="47" fillId="28" borderId="9" xfId="0" applyFont="1" applyFill="1" applyBorder="1" applyAlignment="1">
      <alignment horizontal="center" vertical="center"/>
    </xf>
    <xf numFmtId="0" fontId="47" fillId="28" borderId="9" xfId="104" applyFont="1" applyFill="1" applyBorder="1" applyAlignment="1">
      <alignment horizontal="center" vertical="center" wrapText="1"/>
      <protection/>
    </xf>
    <xf numFmtId="0" fontId="47" fillId="0" borderId="5" xfId="0" applyFont="1" applyFill="1" applyBorder="1" applyAlignment="1">
      <alignment horizontal="center" vertical="center"/>
    </xf>
    <xf numFmtId="0" fontId="47" fillId="0" borderId="29" xfId="104" applyFont="1" applyFill="1" applyBorder="1" applyAlignment="1">
      <alignment horizontal="center" vertical="center" wrapText="1"/>
      <protection/>
    </xf>
    <xf numFmtId="3" fontId="47" fillId="28" borderId="9" xfId="0" applyNumberFormat="1" applyFont="1" applyFill="1" applyBorder="1" applyAlignment="1">
      <alignment horizontal="left" vertical="center"/>
    </xf>
    <xf numFmtId="0" fontId="47" fillId="0" borderId="34" xfId="104" applyFont="1" applyFill="1" applyBorder="1" applyAlignment="1">
      <alignment horizontal="center" vertical="center" wrapText="1"/>
      <protection/>
    </xf>
    <xf numFmtId="0" fontId="47" fillId="0" borderId="15" xfId="106" applyFont="1" applyFill="1" applyBorder="1" applyAlignment="1">
      <alignment horizontal="center"/>
      <protection/>
    </xf>
    <xf numFmtId="0" fontId="47" fillId="0" borderId="9" xfId="106" applyFont="1" applyFill="1" applyBorder="1" applyAlignment="1">
      <alignment/>
      <protection/>
    </xf>
    <xf numFmtId="0" fontId="47" fillId="0" borderId="35" xfId="104" applyFont="1" applyFill="1" applyBorder="1" applyAlignment="1">
      <alignment horizontal="center" vertical="center" wrapText="1"/>
      <protection/>
    </xf>
    <xf numFmtId="0" fontId="47" fillId="0" borderId="18" xfId="106" applyFont="1" applyFill="1" applyBorder="1" applyAlignment="1">
      <alignment horizontal="center"/>
      <protection/>
    </xf>
    <xf numFmtId="0" fontId="47" fillId="0" borderId="38" xfId="106" applyFont="1" applyFill="1" applyBorder="1" applyAlignment="1">
      <alignment/>
      <protection/>
    </xf>
    <xf numFmtId="0" fontId="47" fillId="0" borderId="63" xfId="104" applyFont="1" applyFill="1" applyBorder="1" applyAlignment="1">
      <alignment horizontal="center" vertical="center" wrapText="1"/>
      <protection/>
    </xf>
    <xf numFmtId="0" fontId="47" fillId="0" borderId="49" xfId="104" applyFont="1" applyFill="1" applyBorder="1" applyAlignment="1">
      <alignment vertical="center" wrapText="1"/>
      <protection/>
    </xf>
    <xf numFmtId="0" fontId="55" fillId="0" borderId="52" xfId="104" applyFont="1" applyFill="1" applyBorder="1" applyAlignment="1">
      <alignment horizontal="center" vertical="center" wrapText="1"/>
      <protection/>
    </xf>
    <xf numFmtId="3" fontId="55" fillId="0" borderId="52" xfId="104" applyNumberFormat="1" applyFont="1" applyFill="1" applyBorder="1" applyAlignment="1">
      <alignment horizontal="center" vertical="center" wrapText="1"/>
      <protection/>
    </xf>
    <xf numFmtId="0" fontId="47" fillId="0" borderId="50" xfId="104" applyFont="1" applyFill="1" applyBorder="1" applyAlignment="1">
      <alignment horizontal="center" vertical="center" wrapText="1"/>
      <protection/>
    </xf>
    <xf numFmtId="0" fontId="47" fillId="0" borderId="15" xfId="104" applyFont="1" applyFill="1" applyBorder="1" applyAlignment="1">
      <alignment horizontal="center" vertical="center" wrapText="1"/>
      <protection/>
    </xf>
    <xf numFmtId="0" fontId="47" fillId="0" borderId="25" xfId="104" applyFont="1" applyFill="1" applyBorder="1" applyAlignment="1">
      <alignment horizontal="center" vertical="center" wrapText="1"/>
      <protection/>
    </xf>
    <xf numFmtId="0" fontId="47" fillId="28" borderId="25" xfId="104" applyFont="1" applyFill="1" applyBorder="1" applyAlignment="1">
      <alignment horizontal="center" vertical="center" wrapText="1"/>
      <protection/>
    </xf>
    <xf numFmtId="49" fontId="47" fillId="0" borderId="64" xfId="0" applyNumberFormat="1" applyFont="1" applyBorder="1" applyAlignment="1">
      <alignment horizontal="center" vertical="center"/>
    </xf>
    <xf numFmtId="0" fontId="47" fillId="0" borderId="33" xfId="104" applyFont="1" applyFill="1" applyBorder="1" applyAlignment="1">
      <alignment horizontal="center" vertical="center" wrapText="1"/>
      <protection/>
    </xf>
    <xf numFmtId="49" fontId="47" fillId="0" borderId="15" xfId="0" applyNumberFormat="1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56" xfId="0" applyFont="1" applyFill="1" applyBorder="1" applyAlignment="1">
      <alignment horizontal="center" vertical="center"/>
    </xf>
    <xf numFmtId="3" fontId="47" fillId="0" borderId="53" xfId="0" applyNumberFormat="1" applyFont="1" applyFill="1" applyBorder="1" applyAlignment="1">
      <alignment horizontal="center" vertical="center"/>
    </xf>
    <xf numFmtId="3" fontId="47" fillId="0" borderId="9" xfId="0" applyNumberFormat="1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 wrapText="1"/>
    </xf>
    <xf numFmtId="3" fontId="0" fillId="0" borderId="54" xfId="0" applyNumberFormat="1" applyFont="1" applyFill="1" applyBorder="1" applyAlignment="1">
      <alignment horizontal="center" vertical="center" wrapText="1"/>
    </xf>
    <xf numFmtId="3" fontId="0" fillId="0" borderId="54" xfId="0" applyNumberFormat="1" applyFont="1" applyFill="1" applyBorder="1" applyAlignment="1">
      <alignment horizontal="center" vertical="center"/>
    </xf>
    <xf numFmtId="49" fontId="47" fillId="0" borderId="19" xfId="0" applyNumberFormat="1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65" xfId="0" applyFont="1" applyFill="1" applyBorder="1" applyAlignment="1">
      <alignment horizontal="center" vertical="center"/>
    </xf>
    <xf numFmtId="3" fontId="47" fillId="0" borderId="66" xfId="0" applyNumberFormat="1" applyFont="1" applyFill="1" applyBorder="1" applyAlignment="1">
      <alignment horizontal="center" vertical="center"/>
    </xf>
    <xf numFmtId="3" fontId="47" fillId="0" borderId="40" xfId="0" applyNumberFormat="1" applyFont="1" applyFill="1" applyBorder="1" applyAlignment="1">
      <alignment horizontal="center" vertical="center"/>
    </xf>
    <xf numFmtId="3" fontId="47" fillId="27" borderId="41" xfId="0" applyNumberFormat="1" applyFont="1" applyFill="1" applyBorder="1" applyAlignment="1">
      <alignment horizontal="center" vertical="center"/>
    </xf>
    <xf numFmtId="3" fontId="47" fillId="27" borderId="66" xfId="0" applyNumberFormat="1" applyFont="1" applyFill="1" applyBorder="1" applyAlignment="1">
      <alignment horizontal="center" vertical="center"/>
    </xf>
    <xf numFmtId="3" fontId="47" fillId="27" borderId="40" xfId="0" applyNumberFormat="1" applyFont="1" applyFill="1" applyBorder="1" applyAlignment="1">
      <alignment horizontal="center" vertical="center"/>
    </xf>
    <xf numFmtId="3" fontId="47" fillId="27" borderId="67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 wrapText="1"/>
    </xf>
    <xf numFmtId="0" fontId="47" fillId="0" borderId="68" xfId="0" applyFont="1" applyFill="1" applyBorder="1" applyAlignment="1">
      <alignment horizontal="center" vertical="center"/>
    </xf>
    <xf numFmtId="49" fontId="55" fillId="0" borderId="49" xfId="0" applyNumberFormat="1" applyFont="1" applyFill="1" applyBorder="1" applyAlignment="1" quotePrefix="1">
      <alignment horizontal="center" vertical="center"/>
    </xf>
    <xf numFmtId="3" fontId="55" fillId="0" borderId="51" xfId="0" applyNumberFormat="1" applyFont="1" applyFill="1" applyBorder="1" applyAlignment="1">
      <alignment horizontal="center" vertical="center"/>
    </xf>
    <xf numFmtId="3" fontId="55" fillId="0" borderId="52" xfId="0" applyNumberFormat="1" applyFont="1" applyFill="1" applyBorder="1" applyAlignment="1">
      <alignment horizontal="center" vertical="center"/>
    </xf>
    <xf numFmtId="3" fontId="55" fillId="27" borderId="50" xfId="0" applyNumberFormat="1" applyFont="1" applyFill="1" applyBorder="1" applyAlignment="1">
      <alignment horizontal="center" vertical="center"/>
    </xf>
    <xf numFmtId="3" fontId="55" fillId="27" borderId="51" xfId="0" applyNumberFormat="1" applyFont="1" applyFill="1" applyBorder="1" applyAlignment="1">
      <alignment horizontal="center" vertical="center"/>
    </xf>
    <xf numFmtId="3" fontId="55" fillId="27" borderId="52" xfId="0" applyNumberFormat="1" applyFont="1" applyFill="1" applyBorder="1" applyAlignment="1">
      <alignment horizontal="center" vertical="center"/>
    </xf>
    <xf numFmtId="3" fontId="55" fillId="27" borderId="62" xfId="0" applyNumberFormat="1" applyFont="1" applyFill="1" applyBorder="1" applyAlignment="1">
      <alignment horizontal="center" vertical="center"/>
    </xf>
    <xf numFmtId="3" fontId="2" fillId="0" borderId="62" xfId="0" applyNumberFormat="1" applyFont="1" applyFill="1" applyBorder="1" applyAlignment="1">
      <alignment horizontal="center" vertical="center" wrapText="1"/>
    </xf>
    <xf numFmtId="0" fontId="72" fillId="0" borderId="69" xfId="0" applyFont="1" applyBorder="1" applyAlignment="1">
      <alignment horizontal="center" vertical="center" wrapText="1"/>
    </xf>
    <xf numFmtId="177" fontId="3" fillId="27" borderId="52" xfId="0" applyNumberFormat="1" applyFont="1" applyFill="1" applyBorder="1" applyAlignment="1">
      <alignment horizontal="center" vertical="center" wrapText="1"/>
    </xf>
    <xf numFmtId="177" fontId="3" fillId="27" borderId="5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177" fontId="3" fillId="26" borderId="52" xfId="0" applyNumberFormat="1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177" fontId="96" fillId="27" borderId="52" xfId="0" applyNumberFormat="1" applyFont="1" applyFill="1" applyBorder="1" applyAlignment="1">
      <alignment horizontal="center" vertical="center"/>
    </xf>
    <xf numFmtId="177" fontId="96" fillId="27" borderId="51" xfId="0" applyNumberFormat="1" applyFont="1" applyFill="1" applyBorder="1" applyAlignment="1">
      <alignment horizontal="center" vertical="center"/>
    </xf>
    <xf numFmtId="177" fontId="96" fillId="27" borderId="5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177" fontId="0" fillId="26" borderId="9" xfId="0" applyNumberFormat="1" applyFont="1" applyFill="1" applyBorder="1" applyAlignment="1">
      <alignment horizontal="center" vertical="center"/>
    </xf>
    <xf numFmtId="177" fontId="0" fillId="27" borderId="25" xfId="0" applyNumberFormat="1" applyFont="1" applyFill="1" applyBorder="1" applyAlignment="1">
      <alignment horizontal="center" vertical="center"/>
    </xf>
    <xf numFmtId="0" fontId="97" fillId="27" borderId="15" xfId="0" applyFont="1" applyFill="1" applyBorder="1" applyAlignment="1">
      <alignment horizontal="center" vertical="center"/>
    </xf>
    <xf numFmtId="0" fontId="97" fillId="27" borderId="27" xfId="0" applyFont="1" applyFill="1" applyBorder="1" applyAlignment="1">
      <alignment horizontal="center" vertical="center"/>
    </xf>
    <xf numFmtId="177" fontId="97" fillId="27" borderId="9" xfId="0" applyNumberFormat="1" applyFont="1" applyFill="1" applyBorder="1" applyAlignment="1">
      <alignment horizontal="center" vertical="center"/>
    </xf>
    <xf numFmtId="177" fontId="78" fillId="27" borderId="25" xfId="0" applyNumberFormat="1" applyFont="1" applyFill="1" applyBorder="1" applyAlignment="1">
      <alignment horizontal="center" vertical="center"/>
    </xf>
    <xf numFmtId="0" fontId="62" fillId="27" borderId="15" xfId="0" applyFont="1" applyFill="1" applyBorder="1" applyAlignment="1">
      <alignment horizontal="center" vertical="center"/>
    </xf>
    <xf numFmtId="0" fontId="62" fillId="27" borderId="27" xfId="0" applyFont="1" applyFill="1" applyBorder="1" applyAlignment="1">
      <alignment horizontal="center" vertical="center" wrapText="1"/>
    </xf>
    <xf numFmtId="177" fontId="62" fillId="27" borderId="9" xfId="0" applyNumberFormat="1" applyFont="1" applyFill="1" applyBorder="1" applyAlignment="1">
      <alignment horizontal="center" vertical="center"/>
    </xf>
    <xf numFmtId="177" fontId="2" fillId="27" borderId="25" xfId="0" applyNumberFormat="1" applyFont="1" applyFill="1" applyBorder="1" applyAlignment="1">
      <alignment horizontal="center" vertical="center"/>
    </xf>
    <xf numFmtId="177" fontId="62" fillId="26" borderId="9" xfId="0" applyNumberFormat="1" applyFont="1" applyFill="1" applyBorder="1" applyAlignment="1">
      <alignment horizontal="center" vertical="center"/>
    </xf>
    <xf numFmtId="0" fontId="78" fillId="29" borderId="27" xfId="0" applyFont="1" applyFill="1" applyBorder="1" applyAlignment="1">
      <alignment horizontal="center" vertical="center"/>
    </xf>
    <xf numFmtId="177" fontId="78" fillId="29" borderId="9" xfId="0" applyNumberFormat="1" applyFont="1" applyFill="1" applyBorder="1" applyAlignment="1">
      <alignment horizontal="center" vertical="center"/>
    </xf>
    <xf numFmtId="177" fontId="78" fillId="29" borderId="25" xfId="0" applyNumberFormat="1" applyFont="1" applyFill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26" borderId="9" xfId="0" applyNumberFormat="1" applyFont="1" applyFill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177" fontId="78" fillId="30" borderId="31" xfId="0" applyNumberFormat="1" applyFont="1" applyFill="1" applyBorder="1" applyAlignment="1">
      <alignment horizontal="center" vertical="center"/>
    </xf>
    <xf numFmtId="177" fontId="78" fillId="30" borderId="32" xfId="0" applyNumberFormat="1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26" borderId="53" xfId="0" applyFont="1" applyFill="1" applyBorder="1" applyAlignment="1">
      <alignment vertical="center"/>
    </xf>
    <xf numFmtId="0" fontId="8" fillId="26" borderId="53" xfId="0" applyFont="1" applyFill="1" applyBorder="1" applyAlignment="1">
      <alignment/>
    </xf>
    <xf numFmtId="0" fontId="55" fillId="0" borderId="70" xfId="0" applyFont="1" applyFill="1" applyBorder="1" applyAlignment="1">
      <alignment horizontal="center" vertical="center"/>
    </xf>
    <xf numFmtId="0" fontId="89" fillId="26" borderId="53" xfId="0" applyFont="1" applyFill="1" applyBorder="1" applyAlignment="1">
      <alignment horizontal="center" vertical="center" wrapText="1"/>
    </xf>
    <xf numFmtId="0" fontId="95" fillId="0" borderId="54" xfId="0" applyFont="1" applyFill="1" applyBorder="1" applyAlignment="1">
      <alignment horizontal="center" vertical="center" wrapText="1"/>
    </xf>
    <xf numFmtId="0" fontId="95" fillId="0" borderId="71" xfId="0" applyFont="1" applyBorder="1" applyAlignment="1">
      <alignment horizontal="center" vertical="center"/>
    </xf>
    <xf numFmtId="0" fontId="47" fillId="0" borderId="72" xfId="0" applyFont="1" applyFill="1" applyBorder="1" applyAlignment="1">
      <alignment horizontal="center" vertical="center" wrapText="1"/>
    </xf>
    <xf numFmtId="0" fontId="95" fillId="0" borderId="73" xfId="0" applyFont="1" applyBorder="1" applyAlignment="1">
      <alignment horizontal="center" vertical="center"/>
    </xf>
    <xf numFmtId="0" fontId="91" fillId="0" borderId="57" xfId="0" applyFont="1" applyBorder="1" applyAlignment="1">
      <alignment horizontal="center" vertical="center" wrapText="1"/>
    </xf>
    <xf numFmtId="0" fontId="91" fillId="0" borderId="28" xfId="0" applyFont="1" applyBorder="1" applyAlignment="1">
      <alignment horizontal="center" vertical="center" wrapText="1"/>
    </xf>
    <xf numFmtId="0" fontId="91" fillId="0" borderId="43" xfId="0" applyFont="1" applyBorder="1" applyAlignment="1">
      <alignment horizontal="center" vertical="center" wrapText="1"/>
    </xf>
    <xf numFmtId="0" fontId="91" fillId="0" borderId="44" xfId="0" applyFont="1" applyBorder="1" applyAlignment="1">
      <alignment horizontal="center" vertical="center" wrapText="1"/>
    </xf>
    <xf numFmtId="0" fontId="91" fillId="0" borderId="22" xfId="0" applyFont="1" applyFill="1" applyBorder="1" applyAlignment="1">
      <alignment horizontal="center" vertical="center" wrapText="1"/>
    </xf>
    <xf numFmtId="0" fontId="92" fillId="0" borderId="57" xfId="0" applyFont="1" applyFill="1" applyBorder="1" applyAlignment="1">
      <alignment horizontal="center" vertical="center" wrapText="1"/>
    </xf>
    <xf numFmtId="0" fontId="94" fillId="0" borderId="30" xfId="0" applyFont="1" applyBorder="1" applyAlignment="1">
      <alignment horizontal="center" vertical="center" wrapText="1"/>
    </xf>
    <xf numFmtId="0" fontId="61" fillId="0" borderId="58" xfId="0" applyFont="1" applyFill="1" applyBorder="1" applyAlignment="1">
      <alignment horizontal="center" vertical="center" wrapText="1"/>
    </xf>
    <xf numFmtId="0" fontId="95" fillId="0" borderId="30" xfId="0" applyFont="1" applyFill="1" applyBorder="1" applyAlignment="1">
      <alignment horizontal="center" vertical="center" wrapText="1"/>
    </xf>
    <xf numFmtId="0" fontId="95" fillId="0" borderId="31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 wrapText="1"/>
    </xf>
    <xf numFmtId="9" fontId="0" fillId="0" borderId="74" xfId="110" applyFont="1" applyFill="1" applyBorder="1" applyAlignment="1">
      <alignment horizontal="center" vertical="center" wrapText="1"/>
    </xf>
    <xf numFmtId="9" fontId="93" fillId="0" borderId="58" xfId="0" applyNumberFormat="1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47" fillId="0" borderId="25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96" fillId="0" borderId="9" xfId="0" applyNumberFormat="1" applyFont="1" applyFill="1" applyBorder="1" applyAlignment="1">
      <alignment horizontal="center" vertical="center"/>
    </xf>
    <xf numFmtId="49" fontId="96" fillId="0" borderId="27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/>
    </xf>
    <xf numFmtId="177" fontId="47" fillId="28" borderId="9" xfId="104" applyNumberFormat="1" applyFont="1" applyFill="1" applyBorder="1" applyAlignment="1">
      <alignment horizontal="center" vertical="center" wrapText="1"/>
      <protection/>
    </xf>
    <xf numFmtId="177" fontId="47" fillId="28" borderId="29" xfId="104" applyNumberFormat="1" applyFont="1" applyFill="1" applyBorder="1" applyAlignment="1">
      <alignment horizontal="center" vertical="center" wrapText="1"/>
      <protection/>
    </xf>
    <xf numFmtId="177" fontId="47" fillId="0" borderId="9" xfId="104" applyNumberFormat="1" applyFont="1" applyFill="1" applyBorder="1" applyAlignment="1">
      <alignment horizontal="center" vertical="center" wrapText="1"/>
      <protection/>
    </xf>
    <xf numFmtId="177" fontId="47" fillId="0" borderId="29" xfId="104" applyNumberFormat="1" applyFont="1" applyFill="1" applyBorder="1" applyAlignment="1">
      <alignment horizontal="center" vertical="center" wrapText="1"/>
      <protection/>
    </xf>
    <xf numFmtId="177" fontId="47" fillId="0" borderId="34" xfId="104" applyNumberFormat="1" applyFont="1" applyFill="1" applyBorder="1" applyAlignment="1">
      <alignment horizontal="center" vertical="center" wrapText="1"/>
      <protection/>
    </xf>
    <xf numFmtId="177" fontId="55" fillId="0" borderId="52" xfId="104" applyNumberFormat="1" applyFont="1" applyFill="1" applyBorder="1" applyAlignment="1">
      <alignment horizontal="center" vertical="center" wrapText="1"/>
      <protection/>
    </xf>
    <xf numFmtId="177" fontId="47" fillId="0" borderId="9" xfId="106" applyNumberFormat="1" applyFont="1" applyFill="1" applyBorder="1" applyAlignment="1">
      <alignment horizontal="center" vertical="center"/>
      <protection/>
    </xf>
    <xf numFmtId="177" fontId="47" fillId="0" borderId="29" xfId="106" applyNumberFormat="1" applyFont="1" applyFill="1" applyBorder="1" applyAlignment="1">
      <alignment horizontal="center" vertical="center"/>
      <protection/>
    </xf>
    <xf numFmtId="177" fontId="47" fillId="0" borderId="9" xfId="0" applyNumberFormat="1" applyFont="1" applyFill="1" applyBorder="1" applyAlignment="1">
      <alignment horizontal="center" vertical="center"/>
    </xf>
    <xf numFmtId="177" fontId="47" fillId="0" borderId="40" xfId="0" applyNumberFormat="1" applyFont="1" applyFill="1" applyBorder="1" applyAlignment="1">
      <alignment horizontal="center" vertical="center"/>
    </xf>
    <xf numFmtId="177" fontId="55" fillId="0" borderId="52" xfId="0" applyNumberFormat="1" applyFont="1" applyFill="1" applyBorder="1" applyAlignment="1">
      <alignment horizontal="center" vertical="center"/>
    </xf>
    <xf numFmtId="0" fontId="2" fillId="26" borderId="27" xfId="0" applyFont="1" applyFill="1" applyBorder="1" applyAlignment="1">
      <alignment horizontal="center" vertical="center"/>
    </xf>
    <xf numFmtId="0" fontId="2" fillId="26" borderId="53" xfId="0" applyFont="1" applyFill="1" applyBorder="1" applyAlignment="1">
      <alignment horizontal="center" vertical="center"/>
    </xf>
    <xf numFmtId="0" fontId="0" fillId="26" borderId="27" xfId="0" applyFont="1" applyFill="1" applyBorder="1" applyAlignment="1">
      <alignment horizontal="center" vertical="center"/>
    </xf>
    <xf numFmtId="0" fontId="0" fillId="26" borderId="5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center"/>
    </xf>
    <xf numFmtId="0" fontId="78" fillId="0" borderId="55" xfId="0" applyFont="1" applyFill="1" applyBorder="1" applyAlignment="1">
      <alignment horizontal="center"/>
    </xf>
    <xf numFmtId="0" fontId="78" fillId="0" borderId="54" xfId="0" applyFont="1" applyFill="1" applyBorder="1" applyAlignment="1">
      <alignment horizontal="center"/>
    </xf>
    <xf numFmtId="0" fontId="96" fillId="0" borderId="76" xfId="0" applyFont="1" applyFill="1" applyBorder="1" applyAlignment="1">
      <alignment horizontal="center" vertical="center"/>
    </xf>
    <xf numFmtId="0" fontId="96" fillId="0" borderId="5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26" borderId="27" xfId="0" applyFont="1" applyFill="1" applyBorder="1" applyAlignment="1">
      <alignment horizontal="left"/>
    </xf>
    <xf numFmtId="0" fontId="2" fillId="26" borderId="55" xfId="0" applyFont="1" applyFill="1" applyBorder="1" applyAlignment="1">
      <alignment horizontal="left"/>
    </xf>
    <xf numFmtId="0" fontId="2" fillId="26" borderId="53" xfId="0" applyFont="1" applyFill="1" applyBorder="1" applyAlignment="1">
      <alignment horizontal="left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26" borderId="27" xfId="0" applyFont="1" applyFill="1" applyBorder="1" applyAlignment="1">
      <alignment horizontal="center"/>
    </xf>
    <xf numFmtId="0" fontId="3" fillId="26" borderId="54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60" fillId="0" borderId="40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62" fillId="0" borderId="72" xfId="0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78" fillId="30" borderId="73" xfId="0" applyFont="1" applyFill="1" applyBorder="1" applyAlignment="1">
      <alignment horizontal="center" vertical="center"/>
    </xf>
    <xf numFmtId="0" fontId="78" fillId="30" borderId="8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78" fillId="0" borderId="81" xfId="0" applyFont="1" applyFill="1" applyBorder="1" applyAlignment="1">
      <alignment horizontal="center" vertical="center"/>
    </xf>
    <xf numFmtId="0" fontId="1" fillId="26" borderId="55" xfId="0" applyFont="1" applyFill="1" applyBorder="1" applyAlignment="1">
      <alignment horizontal="center" vertical="center"/>
    </xf>
    <xf numFmtId="0" fontId="8" fillId="26" borderId="27" xfId="0" applyFont="1" applyFill="1" applyBorder="1" applyAlignment="1">
      <alignment horizontal="center" vertical="center"/>
    </xf>
    <xf numFmtId="0" fontId="8" fillId="26" borderId="53" xfId="0" applyFont="1" applyFill="1" applyBorder="1" applyAlignment="1">
      <alignment horizontal="center" vertical="center"/>
    </xf>
    <xf numFmtId="0" fontId="88" fillId="27" borderId="24" xfId="0" applyFont="1" applyFill="1" applyBorder="1" applyAlignment="1">
      <alignment horizontal="center" vertical="center" wrapText="1"/>
    </xf>
    <xf numFmtId="0" fontId="88" fillId="27" borderId="54" xfId="0" applyFont="1" applyFill="1" applyBorder="1" applyAlignment="1">
      <alignment horizontal="center" vertical="center" wrapText="1"/>
    </xf>
    <xf numFmtId="0" fontId="88" fillId="0" borderId="77" xfId="0" applyFont="1" applyBorder="1" applyAlignment="1">
      <alignment horizontal="center"/>
    </xf>
    <xf numFmtId="0" fontId="88" fillId="0" borderId="62" xfId="0" applyFont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26" borderId="27" xfId="0" applyFont="1" applyFill="1" applyBorder="1" applyAlignment="1">
      <alignment horizontal="center" vertical="center"/>
    </xf>
    <xf numFmtId="0" fontId="1" fillId="26" borderId="5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88" fillId="27" borderId="82" xfId="0" applyFont="1" applyFill="1" applyBorder="1" applyAlignment="1">
      <alignment horizontal="center" vertical="center" wrapText="1"/>
    </xf>
    <xf numFmtId="0" fontId="88" fillId="27" borderId="53" xfId="0" applyFont="1" applyFill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27" borderId="44" xfId="0" applyFont="1" applyFill="1" applyBorder="1" applyAlignment="1">
      <alignment horizontal="center" vertical="center" wrapText="1"/>
    </xf>
    <xf numFmtId="0" fontId="55" fillId="27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88" fillId="0" borderId="81" xfId="0" applyFont="1" applyBorder="1" applyAlignment="1">
      <alignment horizontal="center"/>
    </xf>
    <xf numFmtId="0" fontId="47" fillId="0" borderId="81" xfId="0" applyFont="1" applyBorder="1" applyAlignment="1">
      <alignment horizontal="center"/>
    </xf>
    <xf numFmtId="0" fontId="55" fillId="0" borderId="82" xfId="0" applyFont="1" applyBorder="1" applyAlignment="1">
      <alignment horizontal="center" vertical="center" wrapText="1"/>
    </xf>
    <xf numFmtId="0" fontId="55" fillId="0" borderId="53" xfId="0" applyFont="1" applyBorder="1" applyAlignment="1">
      <alignment horizontal="center" vertical="center" wrapText="1"/>
    </xf>
    <xf numFmtId="0" fontId="8" fillId="26" borderId="27" xfId="0" applyFont="1" applyFill="1" applyBorder="1" applyAlignment="1">
      <alignment horizontal="center" vertical="center" wrapText="1"/>
    </xf>
    <xf numFmtId="0" fontId="8" fillId="26" borderId="55" xfId="0" applyFont="1" applyFill="1" applyBorder="1" applyAlignment="1">
      <alignment horizontal="center" vertical="center" wrapText="1"/>
    </xf>
    <xf numFmtId="0" fontId="8" fillId="26" borderId="53" xfId="0" applyFont="1" applyFill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54" xfId="0" applyFont="1" applyBorder="1" applyAlignment="1">
      <alignment horizontal="center" vertical="center" wrapText="1"/>
    </xf>
    <xf numFmtId="0" fontId="90" fillId="26" borderId="2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90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92" fillId="0" borderId="21" xfId="0" applyFont="1" applyBorder="1" applyAlignment="1">
      <alignment horizontal="center" vertical="center" wrapText="1"/>
    </xf>
    <xf numFmtId="0" fontId="92" fillId="0" borderId="24" xfId="0" applyFont="1" applyBorder="1" applyAlignment="1">
      <alignment horizontal="center" vertical="center" wrapText="1"/>
    </xf>
    <xf numFmtId="0" fontId="92" fillId="0" borderId="80" xfId="0" applyFont="1" applyBorder="1" applyAlignment="1">
      <alignment horizontal="center" vertical="center" wrapText="1"/>
    </xf>
    <xf numFmtId="0" fontId="92" fillId="0" borderId="31" xfId="0" applyFont="1" applyBorder="1" applyAlignment="1">
      <alignment horizontal="center" vertical="center" wrapText="1"/>
    </xf>
    <xf numFmtId="0" fontId="92" fillId="0" borderId="48" xfId="0" applyFont="1" applyBorder="1" applyAlignment="1">
      <alignment horizontal="center" vertical="center" wrapText="1"/>
    </xf>
    <xf numFmtId="0" fontId="60" fillId="0" borderId="42" xfId="104" applyFont="1" applyFill="1" applyBorder="1" applyAlignment="1">
      <alignment horizontal="center" vertical="center" wrapText="1"/>
      <protection/>
    </xf>
    <xf numFmtId="0" fontId="60" fillId="0" borderId="64" xfId="104" applyFont="1" applyFill="1" applyBorder="1" applyAlignment="1">
      <alignment horizontal="center" vertical="center" wrapText="1"/>
      <protection/>
    </xf>
    <xf numFmtId="0" fontId="60" fillId="0" borderId="45" xfId="104" applyFont="1" applyFill="1" applyBorder="1" applyAlignment="1">
      <alignment horizontal="center" vertical="center" wrapText="1"/>
      <protection/>
    </xf>
    <xf numFmtId="0" fontId="3" fillId="0" borderId="42" xfId="104" applyFont="1" applyFill="1" applyBorder="1" applyAlignment="1">
      <alignment horizontal="center" vertical="center" wrapText="1"/>
      <protection/>
    </xf>
    <xf numFmtId="0" fontId="3" fillId="0" borderId="64" xfId="104" applyFont="1" applyFill="1" applyBorder="1" applyAlignment="1">
      <alignment horizontal="center" vertical="center" wrapText="1"/>
      <protection/>
    </xf>
    <xf numFmtId="0" fontId="3" fillId="0" borderId="45" xfId="104" applyFont="1" applyFill="1" applyBorder="1" applyAlignment="1">
      <alignment horizontal="center" vertical="center" wrapText="1"/>
      <protection/>
    </xf>
    <xf numFmtId="0" fontId="3" fillId="0" borderId="36" xfId="104" applyFont="1" applyFill="1" applyBorder="1" applyAlignment="1">
      <alignment horizontal="center" vertical="center" wrapText="1"/>
      <protection/>
    </xf>
    <xf numFmtId="0" fontId="3" fillId="0" borderId="29" xfId="104" applyFont="1" applyFill="1" applyBorder="1" applyAlignment="1">
      <alignment horizontal="center" vertical="center" wrapText="1"/>
      <protection/>
    </xf>
    <xf numFmtId="0" fontId="3" fillId="0" borderId="37" xfId="104" applyFont="1" applyFill="1" applyBorder="1" applyAlignment="1">
      <alignment horizontal="center" vertical="center" wrapText="1"/>
      <protection/>
    </xf>
    <xf numFmtId="0" fontId="60" fillId="0" borderId="36" xfId="104" applyFont="1" applyFill="1" applyBorder="1" applyAlignment="1">
      <alignment horizontal="center" vertical="center" wrapText="1"/>
      <protection/>
    </xf>
    <xf numFmtId="0" fontId="60" fillId="0" borderId="29" xfId="104" applyFont="1" applyFill="1" applyBorder="1" applyAlignment="1">
      <alignment horizontal="center" vertical="center" wrapText="1"/>
      <protection/>
    </xf>
    <xf numFmtId="0" fontId="60" fillId="0" borderId="37" xfId="104" applyFont="1" applyFill="1" applyBorder="1" applyAlignment="1">
      <alignment horizontal="center" vertical="center" wrapText="1"/>
      <protection/>
    </xf>
    <xf numFmtId="0" fontId="3" fillId="0" borderId="84" xfId="104" applyFont="1" applyFill="1" applyBorder="1" applyAlignment="1">
      <alignment horizontal="center" vertical="center" wrapText="1"/>
      <protection/>
    </xf>
    <xf numFmtId="0" fontId="3" fillId="0" borderId="63" xfId="104" applyFont="1" applyFill="1" applyBorder="1" applyAlignment="1">
      <alignment horizontal="center" vertical="center" wrapText="1"/>
      <protection/>
    </xf>
    <xf numFmtId="0" fontId="3" fillId="0" borderId="46" xfId="104" applyFont="1" applyFill="1" applyBorder="1" applyAlignment="1">
      <alignment horizontal="center" vertical="center" wrapText="1"/>
      <protection/>
    </xf>
    <xf numFmtId="0" fontId="60" fillId="0" borderId="84" xfId="104" applyFont="1" applyFill="1" applyBorder="1" applyAlignment="1">
      <alignment horizontal="center" vertical="center" wrapText="1"/>
      <protection/>
    </xf>
    <xf numFmtId="0" fontId="60" fillId="0" borderId="63" xfId="104" applyFont="1" applyFill="1" applyBorder="1" applyAlignment="1">
      <alignment horizontal="center" vertical="center" wrapText="1"/>
      <protection/>
    </xf>
    <xf numFmtId="0" fontId="60" fillId="0" borderId="46" xfId="104" applyFont="1" applyFill="1" applyBorder="1" applyAlignment="1">
      <alignment horizontal="center" vertical="center" wrapText="1"/>
      <protection/>
    </xf>
  </cellXfs>
  <cellStyles count="142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rmal_Formati_permbledhese_Investimet 2007" xfId="106"/>
    <cellStyle name="Note" xfId="107"/>
    <cellStyle name="Output" xfId="108"/>
    <cellStyle name="Output Amounts" xfId="109"/>
    <cellStyle name="Percent" xfId="110"/>
    <cellStyle name="Percent [2]" xfId="111"/>
    <cellStyle name="percentage difference" xfId="112"/>
    <cellStyle name="percentage difference one decimal" xfId="113"/>
    <cellStyle name="percentage difference zero decimal" xfId="114"/>
    <cellStyle name="Pevný" xfId="115"/>
    <cellStyle name="Presentation" xfId="116"/>
    <cellStyle name="Proj" xfId="117"/>
    <cellStyle name="Publication" xfId="118"/>
    <cellStyle name="STYL1 - Style1" xfId="119"/>
    <cellStyle name="Style 1" xfId="120"/>
    <cellStyle name="Text" xfId="121"/>
    <cellStyle name="Title" xfId="122"/>
    <cellStyle name="Total" xfId="123"/>
    <cellStyle name="Warning Text" xfId="124"/>
    <cellStyle name="WebAnchor1" xfId="125"/>
    <cellStyle name="WebAnchor2" xfId="126"/>
    <cellStyle name="WebAnchor3" xfId="127"/>
    <cellStyle name="WebAnchor4" xfId="128"/>
    <cellStyle name="WebAnchor5" xfId="129"/>
    <cellStyle name="WebAnchor6" xfId="130"/>
    <cellStyle name="WebAnchor7" xfId="131"/>
    <cellStyle name="Webexclude" xfId="132"/>
    <cellStyle name="WebFN" xfId="133"/>
    <cellStyle name="WebFN1" xfId="134"/>
    <cellStyle name="WebFN2" xfId="135"/>
    <cellStyle name="WebFN3" xfId="136"/>
    <cellStyle name="WebFN4" xfId="137"/>
    <cellStyle name="WebHR" xfId="138"/>
    <cellStyle name="WebIndent1" xfId="139"/>
    <cellStyle name="WebIndent1wFN3" xfId="140"/>
    <cellStyle name="WebIndent2" xfId="141"/>
    <cellStyle name="WebNoBR" xfId="142"/>
    <cellStyle name="Záhlaví 1" xfId="143"/>
    <cellStyle name="Záhlaví 2" xfId="144"/>
    <cellStyle name="zero" xfId="145"/>
    <cellStyle name="ДАТА" xfId="146"/>
    <cellStyle name="ДЕНЕЖНЫЙ_BOPENGC" xfId="147"/>
    <cellStyle name="ЗАГОЛОВОК1" xfId="148"/>
    <cellStyle name="ЗАГОЛОВОК2" xfId="149"/>
    <cellStyle name="ИТОГОВЫЙ" xfId="150"/>
    <cellStyle name="Обычный_BOPENGC" xfId="151"/>
    <cellStyle name="ПРОЦЕНТНЫЙ_BOPENGC" xfId="152"/>
    <cellStyle name="ТЕКСТ" xfId="153"/>
    <cellStyle name="ФИКСИРОВАННЫЙ" xfId="154"/>
    <cellStyle name="ФИНАНСОВЫЙ_BOPENGC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externalLink" Target="externalLinks/externalLink37.xml" /><Relationship Id="rId46" Type="http://schemas.openxmlformats.org/officeDocument/2006/relationships/externalLink" Target="externalLinks/externalLink38.xml" /><Relationship Id="rId47" Type="http://schemas.openxmlformats.org/officeDocument/2006/relationships/externalLink" Target="externalLinks/externalLink39.xml" /><Relationship Id="rId48" Type="http://schemas.openxmlformats.org/officeDocument/2006/relationships/externalLink" Target="externalLinks/externalLink40.xml" /><Relationship Id="rId49" Type="http://schemas.openxmlformats.org/officeDocument/2006/relationships/externalLink" Target="externalLinks/externalLink41.xml" /><Relationship Id="rId50" Type="http://schemas.openxmlformats.org/officeDocument/2006/relationships/externalLink" Target="externalLinks/externalLink42.xml" /><Relationship Id="rId51" Type="http://schemas.openxmlformats.org/officeDocument/2006/relationships/externalLink" Target="externalLinks/externalLink43.xml" /><Relationship Id="rId52" Type="http://schemas.openxmlformats.org/officeDocument/2006/relationships/externalLink" Target="externalLinks/externalLink44.xml" /><Relationship Id="rId53" Type="http://schemas.openxmlformats.org/officeDocument/2006/relationships/externalLink" Target="externalLinks/externalLink45.xml" /><Relationship Id="rId54" Type="http://schemas.openxmlformats.org/officeDocument/2006/relationships/externalLink" Target="externalLinks/externalLink46.xml" /><Relationship Id="rId55" Type="http://schemas.openxmlformats.org/officeDocument/2006/relationships/externalLink" Target="externalLinks/externalLink47.xml" /><Relationship Id="rId56" Type="http://schemas.openxmlformats.org/officeDocument/2006/relationships/externalLink" Target="externalLinks/externalLink48.xml" /><Relationship Id="rId57" Type="http://schemas.openxmlformats.org/officeDocument/2006/relationships/externalLink" Target="externalLinks/externalLink49.xml" /><Relationship Id="rId58" Type="http://schemas.openxmlformats.org/officeDocument/2006/relationships/externalLink" Target="externalLinks/externalLink50.xml" /><Relationship Id="rId59" Type="http://schemas.openxmlformats.org/officeDocument/2006/relationships/externalLink" Target="externalLinks/externalLink51.xml" /><Relationship Id="rId60" Type="http://schemas.openxmlformats.org/officeDocument/2006/relationships/externalLink" Target="externalLinks/externalLink52.xml" /><Relationship Id="rId61" Type="http://schemas.openxmlformats.org/officeDocument/2006/relationships/externalLink" Target="externalLinks/externalLink53.xml" /><Relationship Id="rId62" Type="http://schemas.openxmlformats.org/officeDocument/2006/relationships/externalLink" Target="externalLinks/externalLink54.xml" /><Relationship Id="rId6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="130" zoomScaleNormal="130" zoomScalePageLayoutView="0" workbookViewId="0" topLeftCell="A4">
      <selection activeCell="E12" sqref="E12:E13"/>
    </sheetView>
  </sheetViews>
  <sheetFormatPr defaultColWidth="9.140625" defaultRowHeight="12.75"/>
  <cols>
    <col min="1" max="1" width="12.00390625" style="0" customWidth="1"/>
    <col min="2" max="2" width="29.140625" style="0" customWidth="1"/>
    <col min="3" max="3" width="14.00390625" style="0" customWidth="1"/>
    <col min="4" max="4" width="10.28125" style="20" customWidth="1"/>
    <col min="5" max="6" width="12.28125" style="20" customWidth="1"/>
    <col min="7" max="7" width="18.140625" style="20" customWidth="1"/>
    <col min="8" max="8" width="18.28125" style="20" customWidth="1"/>
    <col min="9" max="9" width="15.00390625" style="20" customWidth="1"/>
  </cols>
  <sheetData>
    <row r="1" ht="12.75">
      <c r="A1" s="109" t="s">
        <v>89</v>
      </c>
    </row>
    <row r="2" ht="12.75">
      <c r="A2" s="109"/>
    </row>
    <row r="3" spans="1:9" s="19" customFormat="1" ht="15">
      <c r="A3" s="18" t="s">
        <v>75</v>
      </c>
      <c r="D3" s="23"/>
      <c r="E3" s="23"/>
      <c r="F3" s="23"/>
      <c r="G3" s="23"/>
      <c r="H3" s="23"/>
      <c r="I3" s="23"/>
    </row>
    <row r="4" spans="1:9" s="19" customFormat="1" ht="15">
      <c r="A4" s="18"/>
      <c r="D4" s="23"/>
      <c r="E4" s="23"/>
      <c r="F4" s="23"/>
      <c r="G4" s="23"/>
      <c r="H4" s="23"/>
      <c r="I4" s="23"/>
    </row>
    <row r="5" spans="1:10" ht="15">
      <c r="A5" s="1"/>
      <c r="B5" s="110" t="s">
        <v>168</v>
      </c>
      <c r="C5" s="3"/>
      <c r="D5" s="35"/>
      <c r="E5" s="35"/>
      <c r="F5" s="304"/>
      <c r="G5" s="35"/>
      <c r="H5" s="35"/>
      <c r="I5" s="35"/>
      <c r="J5" s="3"/>
    </row>
    <row r="6" spans="1:10" ht="13.5" thickBot="1">
      <c r="A6" s="3"/>
      <c r="B6" s="3"/>
      <c r="C6" s="3"/>
      <c r="D6" s="35"/>
      <c r="E6" s="35"/>
      <c r="F6" s="35"/>
      <c r="H6" s="35"/>
      <c r="I6" s="9" t="s">
        <v>138</v>
      </c>
      <c r="J6" s="3"/>
    </row>
    <row r="7" spans="1:10" ht="12.75">
      <c r="A7" s="10"/>
      <c r="B7" s="11"/>
      <c r="C7" s="11"/>
      <c r="D7" s="30"/>
      <c r="E7" s="30"/>
      <c r="F7" s="30"/>
      <c r="G7" s="30"/>
      <c r="H7" s="30"/>
      <c r="I7" s="49"/>
      <c r="J7" s="3"/>
    </row>
    <row r="8" spans="1:10" ht="12.75">
      <c r="A8" s="5" t="s">
        <v>27</v>
      </c>
      <c r="B8" s="336" t="s">
        <v>88</v>
      </c>
      <c r="C8" s="337"/>
      <c r="D8" s="337"/>
      <c r="E8" s="337"/>
      <c r="F8" s="338"/>
      <c r="G8" s="8" t="s">
        <v>28</v>
      </c>
      <c r="H8" s="343">
        <v>1030001</v>
      </c>
      <c r="I8" s="344"/>
      <c r="J8" s="3"/>
    </row>
    <row r="9" spans="1:10" ht="12.75">
      <c r="A9" s="12"/>
      <c r="B9" s="13"/>
      <c r="C9" s="13"/>
      <c r="D9" s="14"/>
      <c r="E9" s="14"/>
      <c r="F9" s="14"/>
      <c r="G9" s="14"/>
      <c r="H9" s="15"/>
      <c r="I9" s="34"/>
      <c r="J9" s="3"/>
    </row>
    <row r="10" spans="1:10" ht="12.75">
      <c r="A10" s="345" t="s">
        <v>29</v>
      </c>
      <c r="B10" s="346"/>
      <c r="C10" s="329" t="s">
        <v>42</v>
      </c>
      <c r="D10" s="330"/>
      <c r="E10" s="330"/>
      <c r="F10" s="330"/>
      <c r="G10" s="330"/>
      <c r="H10" s="330"/>
      <c r="I10" s="331"/>
      <c r="J10" s="3"/>
    </row>
    <row r="11" spans="1:10" ht="12.75">
      <c r="A11" s="347"/>
      <c r="B11" s="348"/>
      <c r="C11" s="305" t="s">
        <v>3</v>
      </c>
      <c r="D11" s="305" t="s">
        <v>4</v>
      </c>
      <c r="E11" s="305" t="s">
        <v>5</v>
      </c>
      <c r="F11" s="305" t="s">
        <v>6</v>
      </c>
      <c r="G11" s="305" t="s">
        <v>39</v>
      </c>
      <c r="H11" s="305" t="s">
        <v>70</v>
      </c>
      <c r="I11" s="306" t="s">
        <v>71</v>
      </c>
      <c r="J11" s="307"/>
    </row>
    <row r="12" spans="1:10" ht="18.75" customHeight="1">
      <c r="A12" s="349"/>
      <c r="B12" s="350"/>
      <c r="C12" s="353" t="s">
        <v>169</v>
      </c>
      <c r="D12" s="334" t="s">
        <v>170</v>
      </c>
      <c r="E12" s="334" t="s">
        <v>171</v>
      </c>
      <c r="F12" s="334" t="s">
        <v>172</v>
      </c>
      <c r="G12" s="334" t="s">
        <v>192</v>
      </c>
      <c r="H12" s="334" t="s">
        <v>191</v>
      </c>
      <c r="I12" s="341" t="s">
        <v>7</v>
      </c>
      <c r="J12" s="3"/>
    </row>
    <row r="13" spans="1:10" ht="42" customHeight="1">
      <c r="A13" s="16" t="s">
        <v>2</v>
      </c>
      <c r="B13" s="17" t="s">
        <v>55</v>
      </c>
      <c r="C13" s="335"/>
      <c r="D13" s="335"/>
      <c r="E13" s="335"/>
      <c r="F13" s="335"/>
      <c r="G13" s="335"/>
      <c r="H13" s="335"/>
      <c r="I13" s="342"/>
      <c r="J13" s="3"/>
    </row>
    <row r="14" spans="1:10" ht="18" customHeight="1">
      <c r="A14" s="106" t="s">
        <v>30</v>
      </c>
      <c r="B14" s="54" t="s">
        <v>133</v>
      </c>
      <c r="C14" s="107">
        <v>102928</v>
      </c>
      <c r="D14" s="107">
        <v>162700</v>
      </c>
      <c r="E14" s="107">
        <v>162700</v>
      </c>
      <c r="F14" s="107">
        <v>115003</v>
      </c>
      <c r="G14" s="107">
        <v>115003</v>
      </c>
      <c r="H14" s="107">
        <v>102311.6</v>
      </c>
      <c r="I14" s="108">
        <f>H14-G14</f>
        <v>-12691.399999999994</v>
      </c>
      <c r="J14" s="3"/>
    </row>
    <row r="15" spans="1:10" ht="12.75">
      <c r="A15" s="106"/>
      <c r="B15" s="54"/>
      <c r="C15" s="107"/>
      <c r="D15" s="107"/>
      <c r="E15" s="107"/>
      <c r="F15" s="107"/>
      <c r="G15" s="107"/>
      <c r="H15" s="107"/>
      <c r="I15" s="108">
        <f>H15-G15</f>
        <v>0</v>
      </c>
      <c r="J15" s="3"/>
    </row>
    <row r="16" spans="1:10" ht="12.75">
      <c r="A16" s="106"/>
      <c r="B16" s="54"/>
      <c r="C16" s="107"/>
      <c r="D16" s="107"/>
      <c r="E16" s="107"/>
      <c r="F16" s="107"/>
      <c r="G16" s="107"/>
      <c r="H16" s="107"/>
      <c r="I16" s="108">
        <f>H16-G16</f>
        <v>0</v>
      </c>
      <c r="J16" s="3"/>
    </row>
    <row r="17" spans="1:10" ht="12.75">
      <c r="A17" s="106"/>
      <c r="B17" s="54"/>
      <c r="C17" s="107"/>
      <c r="D17" s="107"/>
      <c r="E17" s="107"/>
      <c r="F17" s="107"/>
      <c r="G17" s="107"/>
      <c r="H17" s="107"/>
      <c r="I17" s="108">
        <f>H17-G17</f>
        <v>0</v>
      </c>
      <c r="J17" s="3"/>
    </row>
    <row r="18" spans="1:10" ht="12.75">
      <c r="A18" s="106"/>
      <c r="B18" s="54"/>
      <c r="C18" s="107"/>
      <c r="D18" s="107"/>
      <c r="E18" s="107"/>
      <c r="F18" s="107"/>
      <c r="G18" s="107"/>
      <c r="H18" s="107"/>
      <c r="I18" s="108">
        <f>H18-G18</f>
        <v>0</v>
      </c>
      <c r="J18" s="3"/>
    </row>
    <row r="19" spans="1:10" ht="13.5" thickBot="1">
      <c r="A19" s="106"/>
      <c r="B19" s="54"/>
      <c r="C19" s="107"/>
      <c r="D19" s="107"/>
      <c r="E19" s="107"/>
      <c r="F19" s="107"/>
      <c r="G19" s="107"/>
      <c r="H19" s="107"/>
      <c r="I19" s="108"/>
      <c r="J19" s="3"/>
    </row>
    <row r="20" spans="1:10" ht="14.25" customHeight="1" thickBot="1">
      <c r="A20" s="339" t="s">
        <v>152</v>
      </c>
      <c r="B20" s="340"/>
      <c r="C20" s="247">
        <f aca="true" t="shared" si="0" ref="C20:I20">SUM(C14:C19)</f>
        <v>102928</v>
      </c>
      <c r="D20" s="247">
        <f t="shared" si="0"/>
        <v>162700</v>
      </c>
      <c r="E20" s="247">
        <f t="shared" si="0"/>
        <v>162700</v>
      </c>
      <c r="F20" s="247">
        <f t="shared" si="0"/>
        <v>115003</v>
      </c>
      <c r="G20" s="247">
        <f t="shared" si="0"/>
        <v>115003</v>
      </c>
      <c r="H20" s="247">
        <f t="shared" si="0"/>
        <v>102311.6</v>
      </c>
      <c r="I20" s="248">
        <f t="shared" si="0"/>
        <v>-12691.399999999994</v>
      </c>
      <c r="J20" s="3"/>
    </row>
    <row r="21" spans="1:10" ht="15" customHeight="1" thickBot="1">
      <c r="A21" s="351" t="s">
        <v>153</v>
      </c>
      <c r="B21" s="352"/>
      <c r="C21" s="249"/>
      <c r="D21" s="249"/>
      <c r="E21" s="249"/>
      <c r="F21" s="249"/>
      <c r="G21" s="249"/>
      <c r="H21" s="250"/>
      <c r="I21" s="251"/>
      <c r="J21" s="3"/>
    </row>
    <row r="22" spans="1:10" s="48" customFormat="1" ht="13.5" thickBot="1">
      <c r="A22" s="332" t="s">
        <v>58</v>
      </c>
      <c r="B22" s="333"/>
      <c r="C22" s="252">
        <f aca="true" t="shared" si="1" ref="C22:H22">C20+C21</f>
        <v>102928</v>
      </c>
      <c r="D22" s="252">
        <f t="shared" si="1"/>
        <v>162700</v>
      </c>
      <c r="E22" s="252">
        <f t="shared" si="1"/>
        <v>162700</v>
      </c>
      <c r="F22" s="252">
        <f t="shared" si="1"/>
        <v>115003</v>
      </c>
      <c r="G22" s="252">
        <f t="shared" si="1"/>
        <v>115003</v>
      </c>
      <c r="H22" s="253">
        <f t="shared" si="1"/>
        <v>102311.6</v>
      </c>
      <c r="I22" s="254">
        <f>H22-G22</f>
        <v>-12691.399999999994</v>
      </c>
      <c r="J22" s="47"/>
    </row>
    <row r="23" spans="1:10" ht="12.75">
      <c r="A23" s="3"/>
      <c r="B23" s="3"/>
      <c r="C23" s="3"/>
      <c r="D23" s="35"/>
      <c r="E23" s="35"/>
      <c r="F23" s="35"/>
      <c r="G23" s="35"/>
      <c r="H23" s="35"/>
      <c r="I23" s="35"/>
      <c r="J23" s="3"/>
    </row>
    <row r="24" spans="1:10" ht="12.75">
      <c r="A24" s="3"/>
      <c r="B24" s="3"/>
      <c r="C24" s="3"/>
      <c r="D24" s="35"/>
      <c r="E24" s="35"/>
      <c r="F24" s="35"/>
      <c r="G24" s="35"/>
      <c r="H24" s="35"/>
      <c r="I24" s="35"/>
      <c r="J24" s="3"/>
    </row>
    <row r="25" spans="1:10" ht="12.75">
      <c r="A25" s="3"/>
      <c r="B25" s="3"/>
      <c r="C25" s="3"/>
      <c r="D25" s="35"/>
      <c r="E25" s="35"/>
      <c r="F25" s="35"/>
      <c r="G25" s="35"/>
      <c r="H25" s="35"/>
      <c r="I25" s="35"/>
      <c r="J25" s="3"/>
    </row>
    <row r="26" spans="1:10" ht="17.25" customHeight="1">
      <c r="A26" s="99"/>
      <c r="B26" s="323" t="s">
        <v>24</v>
      </c>
      <c r="C26" s="324"/>
      <c r="D26" s="112" t="s">
        <v>8</v>
      </c>
      <c r="E26" s="319" t="s">
        <v>111</v>
      </c>
      <c r="F26" s="320"/>
      <c r="G26" s="35"/>
      <c r="H26" s="35"/>
      <c r="I26" s="35"/>
      <c r="J26" s="3"/>
    </row>
    <row r="27" spans="1:10" ht="48.75" customHeight="1">
      <c r="A27" s="99"/>
      <c r="B27" s="325"/>
      <c r="C27" s="326"/>
      <c r="D27" s="112" t="s">
        <v>25</v>
      </c>
      <c r="E27" s="321"/>
      <c r="F27" s="322"/>
      <c r="G27" s="35"/>
      <c r="H27" s="35"/>
      <c r="I27" s="35"/>
      <c r="J27" s="3"/>
    </row>
    <row r="28" spans="1:10" ht="17.25" customHeight="1">
      <c r="A28" s="99"/>
      <c r="B28" s="327"/>
      <c r="C28" s="328"/>
      <c r="D28" s="112" t="s">
        <v>26</v>
      </c>
      <c r="E28" s="321" t="s">
        <v>175</v>
      </c>
      <c r="F28" s="322"/>
      <c r="G28" s="35"/>
      <c r="H28" s="35"/>
      <c r="I28" s="35"/>
      <c r="J28" s="3"/>
    </row>
    <row r="29" spans="1:10" ht="12.75">
      <c r="A29" s="3"/>
      <c r="B29" s="3"/>
      <c r="C29" s="3"/>
      <c r="D29" s="35"/>
      <c r="E29" s="35"/>
      <c r="F29" s="35"/>
      <c r="G29" s="35"/>
      <c r="H29" s="35"/>
      <c r="I29" s="35"/>
      <c r="J29" s="3"/>
    </row>
  </sheetData>
  <sheetProtection/>
  <mergeCells count="18">
    <mergeCell ref="B8:F8"/>
    <mergeCell ref="A20:B20"/>
    <mergeCell ref="I12:I13"/>
    <mergeCell ref="H8:I8"/>
    <mergeCell ref="A10:B12"/>
    <mergeCell ref="A21:B21"/>
    <mergeCell ref="G12:G13"/>
    <mergeCell ref="C12:C13"/>
    <mergeCell ref="D12:D13"/>
    <mergeCell ref="E12:E13"/>
    <mergeCell ref="E26:F26"/>
    <mergeCell ref="E27:F27"/>
    <mergeCell ref="E28:F28"/>
    <mergeCell ref="B26:C28"/>
    <mergeCell ref="C10:I10"/>
    <mergeCell ref="A22:B22"/>
    <mergeCell ref="F12:F13"/>
    <mergeCell ref="H12:H1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11.7109375" style="20" customWidth="1"/>
    <col min="2" max="2" width="41.7109375" style="0" customWidth="1"/>
    <col min="3" max="3" width="11.28125" style="0" customWidth="1"/>
    <col min="4" max="4" width="11.57421875" style="20" customWidth="1"/>
    <col min="5" max="5" width="11.7109375" style="20" customWidth="1"/>
    <col min="6" max="6" width="13.57421875" style="20" customWidth="1"/>
    <col min="7" max="7" width="12.28125" style="20" customWidth="1"/>
    <col min="8" max="8" width="16.28125" style="20" customWidth="1"/>
    <col min="9" max="9" width="13.140625" style="41" customWidth="1"/>
  </cols>
  <sheetData>
    <row r="1" ht="12.75">
      <c r="A1" s="111" t="s">
        <v>89</v>
      </c>
    </row>
    <row r="2" ht="9" customHeight="1">
      <c r="A2" s="111"/>
    </row>
    <row r="3" spans="1:9" s="19" customFormat="1" ht="15">
      <c r="A3" s="50" t="s">
        <v>77</v>
      </c>
      <c r="D3" s="23"/>
      <c r="E3" s="23"/>
      <c r="F3" s="23"/>
      <c r="G3" s="23"/>
      <c r="H3" s="23"/>
      <c r="I3" s="36"/>
    </row>
    <row r="4" spans="1:9" s="19" customFormat="1" ht="12.75" customHeight="1">
      <c r="A4" s="50"/>
      <c r="D4" s="23"/>
      <c r="E4" s="23"/>
      <c r="F4" s="23"/>
      <c r="G4" s="23"/>
      <c r="H4" s="23"/>
      <c r="I4" s="36"/>
    </row>
    <row r="5" spans="1:9" s="19" customFormat="1" ht="15">
      <c r="A5" s="50"/>
      <c r="B5" s="110" t="s">
        <v>168</v>
      </c>
      <c r="D5" s="23"/>
      <c r="E5" s="23"/>
      <c r="F5" s="23"/>
      <c r="G5" s="23"/>
      <c r="H5" s="23"/>
      <c r="I5" s="36"/>
    </row>
    <row r="6" spans="1:10" ht="13.5" thickBot="1">
      <c r="A6" s="21"/>
      <c r="B6" s="2"/>
      <c r="C6" s="2"/>
      <c r="D6" s="21"/>
      <c r="E6" s="21"/>
      <c r="F6" s="27"/>
      <c r="G6" s="28"/>
      <c r="H6" s="24"/>
      <c r="I6" s="37" t="s">
        <v>138</v>
      </c>
      <c r="J6" s="3"/>
    </row>
    <row r="7" spans="1:10" s="33" customFormat="1" ht="12.75">
      <c r="A7" s="29"/>
      <c r="B7" s="11"/>
      <c r="C7" s="113"/>
      <c r="D7" s="114"/>
      <c r="E7" s="114"/>
      <c r="F7" s="31"/>
      <c r="G7" s="31"/>
      <c r="H7" s="31"/>
      <c r="I7" s="38"/>
      <c r="J7" s="32"/>
    </row>
    <row r="8" spans="1:10" ht="12.75">
      <c r="A8" s="22" t="s">
        <v>27</v>
      </c>
      <c r="B8" s="52" t="s">
        <v>92</v>
      </c>
      <c r="C8" s="101"/>
      <c r="D8" s="101"/>
      <c r="E8" s="101"/>
      <c r="F8" s="101"/>
      <c r="G8" s="102"/>
      <c r="H8" s="8" t="s">
        <v>28</v>
      </c>
      <c r="I8" s="46" t="s">
        <v>126</v>
      </c>
      <c r="J8" s="3"/>
    </row>
    <row r="9" spans="1:10" ht="12.75">
      <c r="A9" s="22" t="s">
        <v>1</v>
      </c>
      <c r="B9" s="52" t="s">
        <v>90</v>
      </c>
      <c r="C9" s="103"/>
      <c r="D9" s="103"/>
      <c r="E9" s="103"/>
      <c r="F9" s="103"/>
      <c r="G9" s="104"/>
      <c r="H9" s="8" t="s">
        <v>56</v>
      </c>
      <c r="I9" s="115" t="s">
        <v>91</v>
      </c>
      <c r="J9" s="3"/>
    </row>
    <row r="10" spans="1:10" s="43" customFormat="1" ht="12.75">
      <c r="A10" s="354" t="s">
        <v>78</v>
      </c>
      <c r="B10" s="364" t="s">
        <v>55</v>
      </c>
      <c r="C10" s="305" t="s">
        <v>3</v>
      </c>
      <c r="D10" s="305" t="s">
        <v>4</v>
      </c>
      <c r="E10" s="305" t="s">
        <v>5</v>
      </c>
      <c r="F10" s="305" t="s">
        <v>6</v>
      </c>
      <c r="G10" s="305" t="s">
        <v>39</v>
      </c>
      <c r="H10" s="305" t="s">
        <v>70</v>
      </c>
      <c r="I10" s="306" t="s">
        <v>71</v>
      </c>
      <c r="J10" s="42"/>
    </row>
    <row r="11" spans="1:10" s="45" customFormat="1" ht="12.75">
      <c r="A11" s="355"/>
      <c r="B11" s="365"/>
      <c r="C11" s="353" t="s">
        <v>169</v>
      </c>
      <c r="D11" s="334" t="s">
        <v>170</v>
      </c>
      <c r="E11" s="334" t="s">
        <v>176</v>
      </c>
      <c r="F11" s="334" t="s">
        <v>172</v>
      </c>
      <c r="G11" s="334" t="s">
        <v>173</v>
      </c>
      <c r="H11" s="334" t="s">
        <v>174</v>
      </c>
      <c r="I11" s="341" t="s">
        <v>7</v>
      </c>
      <c r="J11" s="44"/>
    </row>
    <row r="12" spans="1:10" s="45" customFormat="1" ht="66" customHeight="1">
      <c r="A12" s="356"/>
      <c r="B12" s="366"/>
      <c r="C12" s="335"/>
      <c r="D12" s="335"/>
      <c r="E12" s="335"/>
      <c r="F12" s="335"/>
      <c r="G12" s="335"/>
      <c r="H12" s="335"/>
      <c r="I12" s="342"/>
      <c r="J12" s="44"/>
    </row>
    <row r="13" spans="1:10" ht="18" customHeight="1">
      <c r="A13" s="255">
        <v>600</v>
      </c>
      <c r="B13" s="256" t="s">
        <v>9</v>
      </c>
      <c r="C13" s="257">
        <v>62721</v>
      </c>
      <c r="D13" s="257">
        <v>112200</v>
      </c>
      <c r="E13" s="257">
        <v>112200</v>
      </c>
      <c r="F13" s="257">
        <v>67200</v>
      </c>
      <c r="G13" s="257">
        <v>67200</v>
      </c>
      <c r="H13" s="257">
        <v>63840.9</v>
      </c>
      <c r="I13" s="258">
        <f>H13-G13</f>
        <v>-3359.0999999999985</v>
      </c>
      <c r="J13" s="3"/>
    </row>
    <row r="14" spans="1:10" ht="18" customHeight="1">
      <c r="A14" s="255">
        <v>601</v>
      </c>
      <c r="B14" s="256" t="s">
        <v>10</v>
      </c>
      <c r="C14" s="257">
        <v>8499</v>
      </c>
      <c r="D14" s="257">
        <v>11500</v>
      </c>
      <c r="E14" s="257">
        <v>11500</v>
      </c>
      <c r="F14" s="257">
        <v>8500</v>
      </c>
      <c r="G14" s="257">
        <v>8500</v>
      </c>
      <c r="H14" s="257">
        <v>8126.7</v>
      </c>
      <c r="I14" s="258">
        <f aca="true" t="shared" si="0" ref="I14:I19">H14-G14</f>
        <v>-373.3000000000002</v>
      </c>
      <c r="J14" s="3"/>
    </row>
    <row r="15" spans="1:10" ht="18" customHeight="1">
      <c r="A15" s="255">
        <v>602</v>
      </c>
      <c r="B15" s="256" t="s">
        <v>11</v>
      </c>
      <c r="C15" s="257">
        <v>26779</v>
      </c>
      <c r="D15" s="257">
        <v>34500</v>
      </c>
      <c r="E15" s="257">
        <v>34500</v>
      </c>
      <c r="F15" s="257">
        <v>34500</v>
      </c>
      <c r="G15" s="257">
        <v>34500</v>
      </c>
      <c r="H15" s="257">
        <v>26870.9</v>
      </c>
      <c r="I15" s="258">
        <f t="shared" si="0"/>
        <v>-7629.0999999999985</v>
      </c>
      <c r="J15" s="3"/>
    </row>
    <row r="16" spans="1:10" ht="18" customHeight="1">
      <c r="A16" s="255">
        <v>603</v>
      </c>
      <c r="B16" s="256" t="s">
        <v>12</v>
      </c>
      <c r="C16" s="257"/>
      <c r="D16" s="257"/>
      <c r="E16" s="257"/>
      <c r="F16" s="257"/>
      <c r="G16" s="257"/>
      <c r="H16" s="257"/>
      <c r="I16" s="258">
        <f t="shared" si="0"/>
        <v>0</v>
      </c>
      <c r="J16" s="3"/>
    </row>
    <row r="17" spans="1:10" ht="18" customHeight="1">
      <c r="A17" s="255">
        <v>604</v>
      </c>
      <c r="B17" s="256" t="s">
        <v>13</v>
      </c>
      <c r="C17" s="257"/>
      <c r="D17" s="257"/>
      <c r="E17" s="257"/>
      <c r="F17" s="257"/>
      <c r="G17" s="257"/>
      <c r="H17" s="257"/>
      <c r="I17" s="258">
        <f t="shared" si="0"/>
        <v>0</v>
      </c>
      <c r="J17" s="3"/>
    </row>
    <row r="18" spans="1:10" ht="18" customHeight="1">
      <c r="A18" s="255">
        <v>605</v>
      </c>
      <c r="B18" s="256" t="s">
        <v>14</v>
      </c>
      <c r="C18" s="257">
        <v>433</v>
      </c>
      <c r="D18" s="257">
        <v>500</v>
      </c>
      <c r="E18" s="257">
        <v>500</v>
      </c>
      <c r="F18" s="257">
        <v>500</v>
      </c>
      <c r="G18" s="257">
        <v>500</v>
      </c>
      <c r="H18" s="257">
        <v>127.7</v>
      </c>
      <c r="I18" s="258">
        <f t="shared" si="0"/>
        <v>-372.3</v>
      </c>
      <c r="J18" s="3"/>
    </row>
    <row r="19" spans="1:10" ht="18" customHeight="1">
      <c r="A19" s="255">
        <v>606</v>
      </c>
      <c r="B19" s="256" t="s">
        <v>15</v>
      </c>
      <c r="C19" s="257">
        <v>555</v>
      </c>
      <c r="D19" s="257"/>
      <c r="E19" s="257"/>
      <c r="F19" s="257">
        <v>303</v>
      </c>
      <c r="G19" s="257">
        <v>303</v>
      </c>
      <c r="H19" s="257">
        <v>181.8</v>
      </c>
      <c r="I19" s="258">
        <f t="shared" si="0"/>
        <v>-121.19999999999999</v>
      </c>
      <c r="J19" s="3"/>
    </row>
    <row r="20" spans="1:10" s="48" customFormat="1" ht="18" customHeight="1">
      <c r="A20" s="259" t="s">
        <v>16</v>
      </c>
      <c r="B20" s="260" t="s">
        <v>17</v>
      </c>
      <c r="C20" s="261">
        <f>SUM(C13:C19)</f>
        <v>98987</v>
      </c>
      <c r="D20" s="261">
        <f aca="true" t="shared" si="1" ref="D20:I20">SUM(D13:D19)</f>
        <v>158700</v>
      </c>
      <c r="E20" s="261">
        <f t="shared" si="1"/>
        <v>158700</v>
      </c>
      <c r="F20" s="261">
        <f t="shared" si="1"/>
        <v>111003</v>
      </c>
      <c r="G20" s="261">
        <f t="shared" si="1"/>
        <v>111003</v>
      </c>
      <c r="H20" s="261">
        <f t="shared" si="1"/>
        <v>99148</v>
      </c>
      <c r="I20" s="262">
        <f t="shared" si="1"/>
        <v>-11854.999999999996</v>
      </c>
      <c r="J20" s="47"/>
    </row>
    <row r="21" spans="1:10" ht="18" customHeight="1">
      <c r="A21" s="255">
        <v>230</v>
      </c>
      <c r="B21" s="256" t="s">
        <v>18</v>
      </c>
      <c r="C21" s="257"/>
      <c r="D21" s="257"/>
      <c r="E21" s="257"/>
      <c r="F21" s="257"/>
      <c r="G21" s="257"/>
      <c r="H21" s="257"/>
      <c r="I21" s="258">
        <f>H21-G21</f>
        <v>0</v>
      </c>
      <c r="J21" s="3"/>
    </row>
    <row r="22" spans="1:10" ht="18" customHeight="1">
      <c r="A22" s="255">
        <v>231</v>
      </c>
      <c r="B22" s="256" t="s">
        <v>19</v>
      </c>
      <c r="C22" s="257">
        <v>3941</v>
      </c>
      <c r="D22" s="257">
        <v>4000</v>
      </c>
      <c r="E22" s="257">
        <v>4000</v>
      </c>
      <c r="F22" s="257">
        <v>4000</v>
      </c>
      <c r="G22" s="257">
        <v>4000</v>
      </c>
      <c r="H22" s="257">
        <v>3163.6</v>
      </c>
      <c r="I22" s="258">
        <f>H22-G22</f>
        <v>-836.4000000000001</v>
      </c>
      <c r="J22" s="3"/>
    </row>
    <row r="23" spans="1:10" ht="18" customHeight="1">
      <c r="A23" s="255">
        <v>232</v>
      </c>
      <c r="B23" s="256" t="s">
        <v>20</v>
      </c>
      <c r="C23" s="257"/>
      <c r="D23" s="257"/>
      <c r="E23" s="257"/>
      <c r="F23" s="257"/>
      <c r="G23" s="257"/>
      <c r="H23" s="257"/>
      <c r="I23" s="258">
        <f>H23-G23</f>
        <v>0</v>
      </c>
      <c r="J23" s="3"/>
    </row>
    <row r="24" spans="1:10" ht="25.5" customHeight="1">
      <c r="A24" s="263" t="s">
        <v>21</v>
      </c>
      <c r="B24" s="264" t="s">
        <v>40</v>
      </c>
      <c r="C24" s="265">
        <f>SUM(C21:C23)</f>
        <v>3941</v>
      </c>
      <c r="D24" s="265">
        <f aca="true" t="shared" si="2" ref="D24:I24">SUM(D21:D23)</f>
        <v>4000</v>
      </c>
      <c r="E24" s="265">
        <f t="shared" si="2"/>
        <v>4000</v>
      </c>
      <c r="F24" s="265">
        <f t="shared" si="2"/>
        <v>4000</v>
      </c>
      <c r="G24" s="265">
        <f t="shared" si="2"/>
        <v>4000</v>
      </c>
      <c r="H24" s="265">
        <f t="shared" si="2"/>
        <v>3163.6</v>
      </c>
      <c r="I24" s="266">
        <f t="shared" si="2"/>
        <v>-836.4000000000001</v>
      </c>
      <c r="J24" s="3"/>
    </row>
    <row r="25" spans="1:10" ht="18" customHeight="1">
      <c r="A25" s="255">
        <v>230</v>
      </c>
      <c r="B25" s="256" t="s">
        <v>18</v>
      </c>
      <c r="C25" s="267"/>
      <c r="D25" s="267"/>
      <c r="E25" s="267"/>
      <c r="F25" s="267"/>
      <c r="G25" s="267"/>
      <c r="H25" s="267"/>
      <c r="I25" s="258">
        <f>H25-G25</f>
        <v>0</v>
      </c>
      <c r="J25" s="3"/>
    </row>
    <row r="26" spans="1:10" ht="18" customHeight="1">
      <c r="A26" s="255">
        <v>231</v>
      </c>
      <c r="B26" s="256" t="s">
        <v>19</v>
      </c>
      <c r="C26" s="267"/>
      <c r="D26" s="267"/>
      <c r="E26" s="267"/>
      <c r="F26" s="267"/>
      <c r="G26" s="267"/>
      <c r="H26" s="267"/>
      <c r="I26" s="258">
        <f>H26-G26</f>
        <v>0</v>
      </c>
      <c r="J26" s="3"/>
    </row>
    <row r="27" spans="1:10" ht="18" customHeight="1">
      <c r="A27" s="255">
        <v>232</v>
      </c>
      <c r="B27" s="256" t="s">
        <v>20</v>
      </c>
      <c r="C27" s="267"/>
      <c r="D27" s="267"/>
      <c r="E27" s="267"/>
      <c r="F27" s="267"/>
      <c r="G27" s="267"/>
      <c r="H27" s="267"/>
      <c r="I27" s="258">
        <f>H27-G27</f>
        <v>0</v>
      </c>
      <c r="J27" s="3"/>
    </row>
    <row r="28" spans="1:10" ht="18" customHeight="1">
      <c r="A28" s="263" t="s">
        <v>21</v>
      </c>
      <c r="B28" s="264" t="s">
        <v>41</v>
      </c>
      <c r="C28" s="265">
        <f>SUM(C25:C27)</f>
        <v>0</v>
      </c>
      <c r="D28" s="265">
        <f aca="true" t="shared" si="3" ref="D28:I28">SUM(D25:D27)</f>
        <v>0</v>
      </c>
      <c r="E28" s="265">
        <f t="shared" si="3"/>
        <v>0</v>
      </c>
      <c r="F28" s="265">
        <f t="shared" si="3"/>
        <v>0</v>
      </c>
      <c r="G28" s="265">
        <f t="shared" si="3"/>
        <v>0</v>
      </c>
      <c r="H28" s="265">
        <f t="shared" si="3"/>
        <v>0</v>
      </c>
      <c r="I28" s="266">
        <f t="shared" si="3"/>
        <v>0</v>
      </c>
      <c r="J28" s="3"/>
    </row>
    <row r="29" spans="1:10" s="48" customFormat="1" ht="18" customHeight="1">
      <c r="A29" s="259" t="s">
        <v>22</v>
      </c>
      <c r="B29" s="268" t="s">
        <v>57</v>
      </c>
      <c r="C29" s="269">
        <f aca="true" t="shared" si="4" ref="C29:I29">C24+C28</f>
        <v>3941</v>
      </c>
      <c r="D29" s="269">
        <f t="shared" si="4"/>
        <v>4000</v>
      </c>
      <c r="E29" s="269">
        <f t="shared" si="4"/>
        <v>4000</v>
      </c>
      <c r="F29" s="269">
        <f t="shared" si="4"/>
        <v>4000</v>
      </c>
      <c r="G29" s="269">
        <f t="shared" si="4"/>
        <v>4000</v>
      </c>
      <c r="H29" s="269">
        <f t="shared" si="4"/>
        <v>3163.6</v>
      </c>
      <c r="I29" s="270">
        <f t="shared" si="4"/>
        <v>-836.4000000000001</v>
      </c>
      <c r="J29" s="47"/>
    </row>
    <row r="30" spans="1:9" ht="18" customHeight="1">
      <c r="A30" s="360" t="s">
        <v>43</v>
      </c>
      <c r="B30" s="361"/>
      <c r="C30" s="271"/>
      <c r="D30" s="271"/>
      <c r="E30" s="271"/>
      <c r="F30" s="271"/>
      <c r="G30" s="271"/>
      <c r="H30" s="272">
        <v>0</v>
      </c>
      <c r="I30" s="273"/>
    </row>
    <row r="31" spans="1:9" s="48" customFormat="1" ht="18" customHeight="1" thickBot="1">
      <c r="A31" s="362" t="s">
        <v>44</v>
      </c>
      <c r="B31" s="363"/>
      <c r="C31" s="274">
        <f aca="true" t="shared" si="5" ref="C31:I31">C20+C29+C30</f>
        <v>102928</v>
      </c>
      <c r="D31" s="274">
        <f t="shared" si="5"/>
        <v>162700</v>
      </c>
      <c r="E31" s="274">
        <f t="shared" si="5"/>
        <v>162700</v>
      </c>
      <c r="F31" s="274">
        <f t="shared" si="5"/>
        <v>115003</v>
      </c>
      <c r="G31" s="274">
        <f t="shared" si="5"/>
        <v>115003</v>
      </c>
      <c r="H31" s="274">
        <f t="shared" si="5"/>
        <v>102311.6</v>
      </c>
      <c r="I31" s="275">
        <f t="shared" si="5"/>
        <v>-12691.399999999996</v>
      </c>
    </row>
    <row r="32" spans="1:9" ht="15" customHeight="1">
      <c r="A32" s="6"/>
      <c r="B32" s="4"/>
      <c r="C32" s="4"/>
      <c r="D32" s="25"/>
      <c r="E32" s="25"/>
      <c r="F32" s="25"/>
      <c r="G32" s="25"/>
      <c r="H32" s="25"/>
      <c r="I32" s="39"/>
    </row>
    <row r="33" spans="1:9" ht="17.25" customHeight="1">
      <c r="A33" s="357" t="s">
        <v>23</v>
      </c>
      <c r="B33" s="187" t="s">
        <v>111</v>
      </c>
      <c r="C33" s="323" t="s">
        <v>24</v>
      </c>
      <c r="D33" s="324"/>
      <c r="E33" s="112" t="s">
        <v>8</v>
      </c>
      <c r="F33" s="188" t="s">
        <v>158</v>
      </c>
      <c r="G33" s="189"/>
      <c r="H33" s="26"/>
      <c r="I33" s="40"/>
    </row>
    <row r="34" spans="1:9" ht="48.75" customHeight="1">
      <c r="A34" s="358"/>
      <c r="B34" s="190" t="s">
        <v>25</v>
      </c>
      <c r="C34" s="325"/>
      <c r="D34" s="326"/>
      <c r="E34" s="112" t="s">
        <v>25</v>
      </c>
      <c r="F34" s="319"/>
      <c r="G34" s="320"/>
      <c r="H34" s="26"/>
      <c r="I34" s="40"/>
    </row>
    <row r="35" spans="1:9" ht="21.75" customHeight="1">
      <c r="A35" s="359"/>
      <c r="B35" s="192" t="s">
        <v>175</v>
      </c>
      <c r="C35" s="327"/>
      <c r="D35" s="328"/>
      <c r="E35" s="112" t="s">
        <v>26</v>
      </c>
      <c r="F35" s="321" t="s">
        <v>175</v>
      </c>
      <c r="G35" s="322"/>
      <c r="H35" s="26"/>
      <c r="I35" s="40"/>
    </row>
  </sheetData>
  <sheetProtection/>
  <mergeCells count="15">
    <mergeCell ref="A10:A12"/>
    <mergeCell ref="A33:A35"/>
    <mergeCell ref="I11:I12"/>
    <mergeCell ref="A30:B30"/>
    <mergeCell ref="A31:B31"/>
    <mergeCell ref="B10:B12"/>
    <mergeCell ref="F34:G34"/>
    <mergeCell ref="C11:C12"/>
    <mergeCell ref="D11:D12"/>
    <mergeCell ref="E11:E12"/>
    <mergeCell ref="F11:F12"/>
    <mergeCell ref="G11:G12"/>
    <mergeCell ref="H11:H12"/>
    <mergeCell ref="F35:G35"/>
    <mergeCell ref="C33:D35"/>
  </mergeCells>
  <printOptions horizontalCentered="1" verticalCentered="1"/>
  <pageMargins left="0" right="0" top="0.25" bottom="0.25" header="0" footer="0"/>
  <pageSetup horizontalDpi="600" verticalDpi="600" orientation="landscape" paperSize="9" scale="84" r:id="rId1"/>
  <ignoredErrors>
    <ignoredError sqref="I9" numberStoredAsText="1"/>
    <ignoredError sqref="I20:I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view="pageBreakPreview" zoomScaleNormal="90" zoomScaleSheetLayoutView="100" zoomScalePageLayoutView="0" workbookViewId="0" topLeftCell="F10">
      <selection activeCell="K22" sqref="K22"/>
    </sheetView>
  </sheetViews>
  <sheetFormatPr defaultColWidth="9.140625" defaultRowHeight="12.75"/>
  <cols>
    <col min="1" max="1" width="14.7109375" style="0" customWidth="1"/>
    <col min="2" max="2" width="45.7109375" style="0" customWidth="1"/>
    <col min="3" max="3" width="20.28125" style="0" customWidth="1"/>
    <col min="4" max="4" width="14.140625" style="0" customWidth="1"/>
    <col min="5" max="5" width="14.8515625" style="0" customWidth="1"/>
    <col min="6" max="6" width="15.7109375" style="0" customWidth="1"/>
    <col min="7" max="7" width="11.57421875" style="0" customWidth="1"/>
    <col min="8" max="8" width="13.7109375" style="0" customWidth="1"/>
    <col min="9" max="9" width="13.421875" style="0" customWidth="1"/>
    <col min="10" max="10" width="12.00390625" style="0" customWidth="1"/>
    <col min="11" max="11" width="13.42187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15.421875" style="0" customWidth="1"/>
    <col min="16" max="16" width="12.00390625" style="0" customWidth="1"/>
    <col min="17" max="17" width="12.8515625" style="0" customWidth="1"/>
    <col min="18" max="18" width="13.8515625" style="0" customWidth="1"/>
    <col min="19" max="19" width="25.8515625" style="0" customWidth="1"/>
  </cols>
  <sheetData>
    <row r="1" ht="12.75">
      <c r="A1" s="109" t="s">
        <v>89</v>
      </c>
    </row>
    <row r="2" ht="12.75">
      <c r="A2" s="116"/>
    </row>
    <row r="3" spans="1:14" s="58" customFormat="1" ht="15">
      <c r="A3" s="59" t="s">
        <v>74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s="58" customFormat="1" ht="15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s="58" customFormat="1" ht="17.25">
      <c r="A5" s="59"/>
      <c r="B5" s="153" t="s">
        <v>187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s="58" customFormat="1" ht="15.75" thickBot="1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8" ht="18" customHeight="1">
      <c r="A7" s="130" t="s">
        <v>27</v>
      </c>
      <c r="B7" s="131" t="s">
        <v>92</v>
      </c>
      <c r="C7" s="132" t="s">
        <v>28</v>
      </c>
      <c r="D7" s="133">
        <v>1030001</v>
      </c>
      <c r="E7" s="134"/>
      <c r="F7" s="134"/>
      <c r="G7" s="134"/>
      <c r="H7" s="134"/>
      <c r="I7" s="134"/>
      <c r="J7" s="134"/>
      <c r="K7" s="7"/>
      <c r="L7" s="7"/>
      <c r="M7" s="7"/>
      <c r="N7" s="7"/>
      <c r="O7" s="135"/>
      <c r="P7" s="135"/>
      <c r="Q7" s="135"/>
      <c r="R7" s="135"/>
    </row>
    <row r="8" spans="1:18" ht="18" customHeight="1">
      <c r="A8" s="136"/>
      <c r="B8" s="137"/>
      <c r="C8" s="137"/>
      <c r="D8" s="138"/>
      <c r="E8" s="134"/>
      <c r="F8" s="134"/>
      <c r="G8" s="134"/>
      <c r="H8" s="134"/>
      <c r="I8" s="134"/>
      <c r="J8" s="134"/>
      <c r="K8" s="7"/>
      <c r="L8" s="7"/>
      <c r="M8" s="7"/>
      <c r="N8" s="7"/>
      <c r="O8" s="135"/>
      <c r="P8" s="135"/>
      <c r="Q8" s="135"/>
      <c r="R8" s="135"/>
    </row>
    <row r="9" spans="1:18" ht="18" customHeight="1" thickBot="1">
      <c r="A9" s="139" t="s">
        <v>1</v>
      </c>
      <c r="B9" s="140" t="s">
        <v>132</v>
      </c>
      <c r="C9" s="141" t="s">
        <v>56</v>
      </c>
      <c r="D9" s="152" t="s">
        <v>91</v>
      </c>
      <c r="E9" s="142"/>
      <c r="F9" s="142"/>
      <c r="G9" s="142"/>
      <c r="H9" s="142"/>
      <c r="I9" s="142"/>
      <c r="J9" s="142"/>
      <c r="K9" s="7"/>
      <c r="L9" s="7"/>
      <c r="M9" s="7"/>
      <c r="N9" s="7"/>
      <c r="O9" s="135"/>
      <c r="P9" s="135"/>
      <c r="Q9" s="135"/>
      <c r="R9" s="135"/>
    </row>
    <row r="10" spans="1:18" ht="14.25" thickBot="1">
      <c r="A10" s="395"/>
      <c r="B10" s="396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</row>
    <row r="11" spans="1:19" s="105" customFormat="1" ht="15.75" thickBot="1">
      <c r="A11" s="143"/>
      <c r="B11" s="144" t="s">
        <v>138</v>
      </c>
      <c r="C11" s="191"/>
      <c r="D11" s="145"/>
      <c r="E11" s="146"/>
      <c r="F11" s="144" t="s">
        <v>80</v>
      </c>
      <c r="G11" s="145"/>
      <c r="H11" s="146"/>
      <c r="I11" s="144" t="s">
        <v>81</v>
      </c>
      <c r="J11" s="145"/>
      <c r="K11" s="146"/>
      <c r="L11" s="144" t="s">
        <v>82</v>
      </c>
      <c r="M11" s="145"/>
      <c r="N11" s="146"/>
      <c r="O11" s="144" t="s">
        <v>83</v>
      </c>
      <c r="P11" s="373" t="s">
        <v>87</v>
      </c>
      <c r="Q11" s="373"/>
      <c r="R11" s="374"/>
      <c r="S11" s="392" t="s">
        <v>31</v>
      </c>
    </row>
    <row r="12" spans="1:19" s="62" customFormat="1" ht="33" customHeight="1">
      <c r="A12" s="402" t="s">
        <v>0</v>
      </c>
      <c r="B12" s="404" t="s">
        <v>139</v>
      </c>
      <c r="C12" s="406" t="s">
        <v>140</v>
      </c>
      <c r="D12" s="397" t="s">
        <v>141</v>
      </c>
      <c r="E12" s="388" t="s">
        <v>142</v>
      </c>
      <c r="F12" s="390" t="s">
        <v>143</v>
      </c>
      <c r="G12" s="397" t="s">
        <v>144</v>
      </c>
      <c r="H12" s="388" t="s">
        <v>145</v>
      </c>
      <c r="I12" s="390" t="s">
        <v>146</v>
      </c>
      <c r="J12" s="397" t="s">
        <v>147</v>
      </c>
      <c r="K12" s="388" t="s">
        <v>148</v>
      </c>
      <c r="L12" s="390" t="s">
        <v>149</v>
      </c>
      <c r="M12" s="397" t="s">
        <v>184</v>
      </c>
      <c r="N12" s="388" t="s">
        <v>185</v>
      </c>
      <c r="O12" s="390" t="s">
        <v>186</v>
      </c>
      <c r="P12" s="386" t="s">
        <v>84</v>
      </c>
      <c r="Q12" s="386" t="s">
        <v>85</v>
      </c>
      <c r="R12" s="371" t="s">
        <v>86</v>
      </c>
      <c r="S12" s="393"/>
    </row>
    <row r="13" spans="1:19" s="62" customFormat="1" ht="63" customHeight="1">
      <c r="A13" s="403"/>
      <c r="B13" s="405"/>
      <c r="C13" s="407"/>
      <c r="D13" s="398"/>
      <c r="E13" s="389"/>
      <c r="F13" s="391"/>
      <c r="G13" s="398"/>
      <c r="H13" s="389"/>
      <c r="I13" s="391"/>
      <c r="J13" s="398"/>
      <c r="K13" s="389"/>
      <c r="L13" s="391"/>
      <c r="M13" s="398"/>
      <c r="N13" s="389"/>
      <c r="O13" s="391"/>
      <c r="P13" s="387"/>
      <c r="Q13" s="387"/>
      <c r="R13" s="372"/>
      <c r="S13" s="394"/>
    </row>
    <row r="14" spans="1:19" s="43" customFormat="1" ht="18" customHeight="1">
      <c r="A14" s="219" t="s">
        <v>113</v>
      </c>
      <c r="B14" s="220" t="s">
        <v>127</v>
      </c>
      <c r="C14" s="221" t="s">
        <v>93</v>
      </c>
      <c r="D14" s="222">
        <v>127</v>
      </c>
      <c r="E14" s="223">
        <v>92350</v>
      </c>
      <c r="F14" s="147">
        <f>E14/D14</f>
        <v>727.1653543307086</v>
      </c>
      <c r="G14" s="222">
        <v>150</v>
      </c>
      <c r="H14" s="223">
        <v>148700</v>
      </c>
      <c r="I14" s="147">
        <f>H14/G14</f>
        <v>991.3333333333334</v>
      </c>
      <c r="J14" s="222">
        <v>45</v>
      </c>
      <c r="K14" s="223">
        <v>101003</v>
      </c>
      <c r="L14" s="147">
        <f>K14/J14</f>
        <v>2244.511111111111</v>
      </c>
      <c r="M14" s="222">
        <v>40</v>
      </c>
      <c r="N14" s="316">
        <v>91891.8</v>
      </c>
      <c r="O14" s="147">
        <f>N14/M14</f>
        <v>2297.295</v>
      </c>
      <c r="P14" s="148">
        <f>O14-F14</f>
        <v>1570.1296456692914</v>
      </c>
      <c r="Q14" s="149">
        <f>O14-I14</f>
        <v>1305.9616666666666</v>
      </c>
      <c r="R14" s="150">
        <f>O14-L14</f>
        <v>52.78388888888912</v>
      </c>
      <c r="S14" s="225"/>
    </row>
    <row r="15" spans="1:19" s="43" customFormat="1" ht="35.25" customHeight="1">
      <c r="A15" s="219" t="s">
        <v>114</v>
      </c>
      <c r="B15" s="224" t="s">
        <v>128</v>
      </c>
      <c r="C15" s="221" t="s">
        <v>150</v>
      </c>
      <c r="D15" s="222">
        <v>71</v>
      </c>
      <c r="E15" s="223">
        <v>6637</v>
      </c>
      <c r="F15" s="147">
        <f>E15/D15</f>
        <v>93.47887323943662</v>
      </c>
      <c r="G15" s="222">
        <v>50</v>
      </c>
      <c r="H15" s="223">
        <v>10000</v>
      </c>
      <c r="I15" s="147">
        <f>H15/G15</f>
        <v>200</v>
      </c>
      <c r="J15" s="222">
        <v>30</v>
      </c>
      <c r="K15" s="223">
        <v>10000</v>
      </c>
      <c r="L15" s="147">
        <f>K15/J15</f>
        <v>333.3333333333333</v>
      </c>
      <c r="M15" s="222">
        <v>28</v>
      </c>
      <c r="N15" s="316">
        <v>7256.2</v>
      </c>
      <c r="O15" s="147">
        <f>N15/M15</f>
        <v>259.15</v>
      </c>
      <c r="P15" s="148">
        <f>O15-F15</f>
        <v>165.67112676056337</v>
      </c>
      <c r="Q15" s="149">
        <f>O15-I15</f>
        <v>59.14999999999998</v>
      </c>
      <c r="R15" s="150">
        <f>O15-L15</f>
        <v>-74.18333333333334</v>
      </c>
      <c r="S15" s="226"/>
    </row>
    <row r="16" spans="1:19" s="43" customFormat="1" ht="18" customHeight="1">
      <c r="A16" s="219" t="s">
        <v>98</v>
      </c>
      <c r="B16" s="220" t="s">
        <v>129</v>
      </c>
      <c r="C16" s="221" t="s">
        <v>116</v>
      </c>
      <c r="D16" s="222">
        <v>105</v>
      </c>
      <c r="E16" s="223">
        <v>2034</v>
      </c>
      <c r="F16" s="147">
        <f>E16/D16</f>
        <v>19.37142857142857</v>
      </c>
      <c r="G16" s="222">
        <v>15</v>
      </c>
      <c r="H16" s="223">
        <v>1540</v>
      </c>
      <c r="I16" s="147">
        <f>H16/G16</f>
        <v>102.66666666666667</v>
      </c>
      <c r="J16" s="222">
        <v>13</v>
      </c>
      <c r="K16" s="223">
        <v>1540</v>
      </c>
      <c r="L16" s="147">
        <f>K16/J16</f>
        <v>118.46153846153847</v>
      </c>
      <c r="M16" s="222">
        <v>13</v>
      </c>
      <c r="N16" s="316">
        <v>1434</v>
      </c>
      <c r="O16" s="147">
        <f>N16/M16</f>
        <v>110.3076923076923</v>
      </c>
      <c r="P16" s="148">
        <f>O16-F16</f>
        <v>90.93626373626374</v>
      </c>
      <c r="Q16" s="149">
        <f>O16-I16</f>
        <v>7.641025641025635</v>
      </c>
      <c r="R16" s="150">
        <f>O16-L16</f>
        <v>-8.15384615384616</v>
      </c>
      <c r="S16" s="226"/>
    </row>
    <row r="17" spans="1:19" s="43" customFormat="1" ht="18" customHeight="1">
      <c r="A17" s="227" t="s">
        <v>97</v>
      </c>
      <c r="B17" s="228" t="s">
        <v>130</v>
      </c>
      <c r="C17" s="229" t="s">
        <v>117</v>
      </c>
      <c r="D17" s="230">
        <v>22</v>
      </c>
      <c r="E17" s="231">
        <v>950</v>
      </c>
      <c r="F17" s="232">
        <f>E17/D17</f>
        <v>43.18181818181818</v>
      </c>
      <c r="G17" s="230">
        <v>25</v>
      </c>
      <c r="H17" s="231">
        <v>960</v>
      </c>
      <c r="I17" s="232">
        <f>H17/G17</f>
        <v>38.4</v>
      </c>
      <c r="J17" s="230">
        <v>25</v>
      </c>
      <c r="K17" s="231">
        <v>960</v>
      </c>
      <c r="L17" s="232">
        <f>K17/J17</f>
        <v>38.4</v>
      </c>
      <c r="M17" s="230">
        <v>29</v>
      </c>
      <c r="N17" s="317">
        <v>805.6</v>
      </c>
      <c r="O17" s="232">
        <f>N17/M17</f>
        <v>27.779310344827586</v>
      </c>
      <c r="P17" s="233">
        <f>O17-F17</f>
        <v>-15.402507836990594</v>
      </c>
      <c r="Q17" s="234">
        <f>O17-I17</f>
        <v>-10.620689655172413</v>
      </c>
      <c r="R17" s="235">
        <f>O17-L17</f>
        <v>-10.620689655172413</v>
      </c>
      <c r="S17" s="236"/>
    </row>
    <row r="18" spans="1:19" s="43" customFormat="1" ht="18" customHeight="1" thickBot="1">
      <c r="A18" s="227" t="s">
        <v>96</v>
      </c>
      <c r="B18" s="237" t="s">
        <v>131</v>
      </c>
      <c r="C18" s="229" t="s">
        <v>115</v>
      </c>
      <c r="D18" s="230">
        <v>1</v>
      </c>
      <c r="E18" s="231">
        <v>957</v>
      </c>
      <c r="F18" s="232">
        <f>E18/D18</f>
        <v>957</v>
      </c>
      <c r="G18" s="230">
        <v>1</v>
      </c>
      <c r="H18" s="231">
        <v>1500</v>
      </c>
      <c r="I18" s="232">
        <f>H18/G18</f>
        <v>1500</v>
      </c>
      <c r="J18" s="230">
        <v>1</v>
      </c>
      <c r="K18" s="231">
        <v>1500</v>
      </c>
      <c r="L18" s="232">
        <f>K18/J18</f>
        <v>1500</v>
      </c>
      <c r="M18" s="230">
        <v>1</v>
      </c>
      <c r="N18" s="317">
        <v>924</v>
      </c>
      <c r="O18" s="232">
        <f>N18/M18</f>
        <v>924</v>
      </c>
      <c r="P18" s="233">
        <f>O18-F18</f>
        <v>-33</v>
      </c>
      <c r="Q18" s="234">
        <f>O18-I18</f>
        <v>-576</v>
      </c>
      <c r="R18" s="235">
        <f>O18-L18</f>
        <v>-576</v>
      </c>
      <c r="S18" s="236"/>
    </row>
    <row r="19" spans="1:19" s="33" customFormat="1" ht="18" customHeight="1" thickBot="1">
      <c r="A19" s="238" t="s">
        <v>91</v>
      </c>
      <c r="B19" s="282" t="s">
        <v>151</v>
      </c>
      <c r="C19" s="276"/>
      <c r="D19" s="239"/>
      <c r="E19" s="240">
        <f>SUM(E14:E18)</f>
        <v>102928</v>
      </c>
      <c r="F19" s="241"/>
      <c r="G19" s="239"/>
      <c r="H19" s="240">
        <f>SUM(H14:H18)</f>
        <v>162700</v>
      </c>
      <c r="I19" s="241"/>
      <c r="J19" s="239"/>
      <c r="K19" s="240">
        <f>SUM(K14:K18)</f>
        <v>115003</v>
      </c>
      <c r="L19" s="241"/>
      <c r="M19" s="239"/>
      <c r="N19" s="318">
        <f>SUM(N14:N18)</f>
        <v>102311.6</v>
      </c>
      <c r="O19" s="241"/>
      <c r="P19" s="242"/>
      <c r="Q19" s="243"/>
      <c r="R19" s="244"/>
      <c r="S19" s="245"/>
    </row>
    <row r="20" spans="1:19" s="33" customFormat="1" ht="18" customHeight="1">
      <c r="A20" s="277"/>
      <c r="B20" s="278"/>
      <c r="C20" s="278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9"/>
      <c r="P20" s="277"/>
      <c r="Q20" s="277"/>
      <c r="R20" s="277"/>
      <c r="S20" s="277"/>
    </row>
    <row r="21" spans="1:19" s="33" customFormat="1" ht="18" customHeight="1">
      <c r="A21" s="277"/>
      <c r="B21" s="61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9"/>
      <c r="P21" s="277"/>
      <c r="Q21" s="277"/>
      <c r="R21" s="277"/>
      <c r="S21" s="277"/>
    </row>
    <row r="22" spans="1:6" ht="13.5" thickBot="1">
      <c r="A22" s="367" t="s">
        <v>73</v>
      </c>
      <c r="B22" s="367"/>
      <c r="C22" s="367"/>
      <c r="D22" s="367"/>
      <c r="E22" s="367"/>
      <c r="F22" s="367"/>
    </row>
    <row r="23" spans="1:6" ht="20.25">
      <c r="A23" s="117" t="s">
        <v>0</v>
      </c>
      <c r="B23" s="118" t="s">
        <v>67</v>
      </c>
      <c r="C23" s="119" t="s">
        <v>72</v>
      </c>
      <c r="D23" s="119" t="s">
        <v>59</v>
      </c>
      <c r="E23" s="119" t="s">
        <v>188</v>
      </c>
      <c r="F23" s="120" t="s">
        <v>31</v>
      </c>
    </row>
    <row r="24" spans="1:6" ht="12.75">
      <c r="A24" s="121" t="s">
        <v>68</v>
      </c>
      <c r="B24" s="52" t="s">
        <v>79</v>
      </c>
      <c r="C24" s="51"/>
      <c r="D24" s="51"/>
      <c r="E24" s="55">
        <v>0</v>
      </c>
      <c r="F24" s="122"/>
    </row>
    <row r="25" spans="1:6" ht="13.5" thickBot="1">
      <c r="A25" s="123" t="s">
        <v>45</v>
      </c>
      <c r="B25" s="124" t="s">
        <v>69</v>
      </c>
      <c r="C25" s="125"/>
      <c r="D25" s="125"/>
      <c r="E25" s="126">
        <v>0</v>
      </c>
      <c r="F25" s="127"/>
    </row>
    <row r="26" spans="1:6" s="33" customFormat="1" ht="12.75">
      <c r="A26" s="27"/>
      <c r="B26" s="14"/>
      <c r="C26" s="27"/>
      <c r="D26" s="27"/>
      <c r="E26" s="53"/>
      <c r="F26" s="27"/>
    </row>
    <row r="27" spans="1:6" s="33" customFormat="1" ht="12.75">
      <c r="A27" s="27"/>
      <c r="B27" s="14"/>
      <c r="C27" s="27"/>
      <c r="D27" s="27"/>
      <c r="E27" s="53"/>
      <c r="F27" s="27"/>
    </row>
    <row r="28" spans="1:6" s="33" customFormat="1" ht="12.75">
      <c r="A28" s="27"/>
      <c r="B28" s="14"/>
      <c r="C28" s="27"/>
      <c r="D28" s="27"/>
      <c r="E28" s="53"/>
      <c r="F28" s="27"/>
    </row>
    <row r="29" spans="1:10" s="33" customFormat="1" ht="12.75">
      <c r="A29" s="27"/>
      <c r="B29" s="14"/>
      <c r="C29" s="27"/>
      <c r="D29" s="27"/>
      <c r="E29" s="53"/>
      <c r="F29" s="27"/>
      <c r="H29" s="129"/>
      <c r="I29" s="129"/>
      <c r="J29" s="129"/>
    </row>
    <row r="30" spans="1:10" ht="28.5" customHeight="1">
      <c r="A30" s="375" t="s">
        <v>23</v>
      </c>
      <c r="B30" s="376"/>
      <c r="C30" s="128" t="s">
        <v>8</v>
      </c>
      <c r="D30" s="381" t="s">
        <v>111</v>
      </c>
      <c r="E30" s="382"/>
      <c r="F30" s="383" t="s">
        <v>24</v>
      </c>
      <c r="G30" s="128" t="s">
        <v>8</v>
      </c>
      <c r="H30" s="177" t="s">
        <v>112</v>
      </c>
      <c r="I30" s="177"/>
      <c r="J30" s="280"/>
    </row>
    <row r="31" spans="1:10" ht="51" customHeight="1">
      <c r="A31" s="377"/>
      <c r="B31" s="378"/>
      <c r="C31" s="128" t="s">
        <v>25</v>
      </c>
      <c r="D31" s="369"/>
      <c r="E31" s="370"/>
      <c r="F31" s="384"/>
      <c r="G31" s="128" t="s">
        <v>25</v>
      </c>
      <c r="H31" s="368"/>
      <c r="I31" s="368"/>
      <c r="J31" s="281"/>
    </row>
    <row r="32" spans="1:10" ht="23.25" customHeight="1">
      <c r="A32" s="379"/>
      <c r="B32" s="380"/>
      <c r="C32" s="128" t="s">
        <v>26</v>
      </c>
      <c r="D32" s="369" t="s">
        <v>175</v>
      </c>
      <c r="E32" s="370"/>
      <c r="F32" s="385"/>
      <c r="G32" s="128" t="s">
        <v>26</v>
      </c>
      <c r="H32" s="399" t="s">
        <v>175</v>
      </c>
      <c r="I32" s="400"/>
      <c r="J32" s="401"/>
    </row>
    <row r="35" s="33" customFormat="1" ht="12.75">
      <c r="B35" s="61"/>
    </row>
    <row r="36" ht="18.75" customHeight="1"/>
  </sheetData>
  <sheetProtection/>
  <mergeCells count="29">
    <mergeCell ref="H32:J32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H12:H13"/>
    <mergeCell ref="I12:I13"/>
    <mergeCell ref="S11:S13"/>
    <mergeCell ref="A10:B10"/>
    <mergeCell ref="P12:P13"/>
    <mergeCell ref="J12:J13"/>
    <mergeCell ref="K12:K13"/>
    <mergeCell ref="L12:L13"/>
    <mergeCell ref="G12:G13"/>
    <mergeCell ref="A22:F22"/>
    <mergeCell ref="H31:I31"/>
    <mergeCell ref="D32:E32"/>
    <mergeCell ref="R12:R13"/>
    <mergeCell ref="P11:R11"/>
    <mergeCell ref="A30:B32"/>
    <mergeCell ref="D30:E30"/>
    <mergeCell ref="F30:F32"/>
    <mergeCell ref="D31:E31"/>
    <mergeCell ref="Q12:Q1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7" r:id="rId1"/>
  <ignoredErrors>
    <ignoredError sqref="O14:P18" evalError="1"/>
    <ignoredError sqref="D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80" zoomScaleNormal="80" zoomScalePageLayoutView="0" workbookViewId="0" topLeftCell="A10">
      <selection activeCell="H15" sqref="H15"/>
    </sheetView>
  </sheetViews>
  <sheetFormatPr defaultColWidth="9.140625" defaultRowHeight="12.75"/>
  <cols>
    <col min="1" max="1" width="12.7109375" style="20" customWidth="1"/>
    <col min="2" max="2" width="61.7109375" style="20" customWidth="1"/>
    <col min="3" max="3" width="22.421875" style="0" customWidth="1"/>
    <col min="4" max="4" width="27.57421875" style="0" customWidth="1"/>
    <col min="5" max="5" width="12.7109375" style="20" customWidth="1"/>
    <col min="6" max="7" width="12.28125" style="20" customWidth="1"/>
    <col min="8" max="8" width="12.00390625" style="20" customWidth="1"/>
    <col min="9" max="9" width="12.8515625" style="20" customWidth="1"/>
    <col min="10" max="10" width="45.8515625" style="69" customWidth="1"/>
  </cols>
  <sheetData>
    <row r="1" ht="12.75">
      <c r="A1" s="151" t="s">
        <v>89</v>
      </c>
    </row>
    <row r="2" ht="12.75">
      <c r="A2" s="151"/>
    </row>
    <row r="3" spans="1:10" s="58" customFormat="1" ht="15">
      <c r="A3" s="65" t="s">
        <v>76</v>
      </c>
      <c r="B3" s="36"/>
      <c r="C3" s="66"/>
      <c r="E3" s="36"/>
      <c r="F3" s="36"/>
      <c r="G3" s="36"/>
      <c r="H3" s="36"/>
      <c r="I3" s="36"/>
      <c r="J3" s="98"/>
    </row>
    <row r="4" spans="1:10" s="58" customFormat="1" ht="17.25">
      <c r="A4" s="65"/>
      <c r="B4" s="36"/>
      <c r="C4" s="153" t="s">
        <v>189</v>
      </c>
      <c r="E4" s="36"/>
      <c r="F4" s="36"/>
      <c r="G4" s="36"/>
      <c r="H4" s="36"/>
      <c r="I4" s="36"/>
      <c r="J4" s="98"/>
    </row>
    <row r="5" spans="1:9" s="69" customFormat="1" ht="18.75" customHeight="1">
      <c r="A5" s="301" t="s">
        <v>167</v>
      </c>
      <c r="B5" s="37"/>
      <c r="C5" s="100"/>
      <c r="E5" s="37"/>
      <c r="F5" s="37"/>
      <c r="G5" s="37"/>
      <c r="H5" s="37"/>
      <c r="I5" s="37"/>
    </row>
    <row r="6" ht="13.5" thickBot="1"/>
    <row r="7" spans="1:10" s="63" customFormat="1" ht="33.75" customHeight="1" thickBot="1">
      <c r="A7" s="67" t="s">
        <v>56</v>
      </c>
      <c r="B7" s="167" t="s">
        <v>91</v>
      </c>
      <c r="C7" s="164" t="s">
        <v>46</v>
      </c>
      <c r="D7" s="408" t="s">
        <v>90</v>
      </c>
      <c r="E7" s="408"/>
      <c r="F7" s="408"/>
      <c r="G7" s="408"/>
      <c r="H7" s="408"/>
      <c r="I7" s="408"/>
      <c r="J7" s="172" t="s">
        <v>31</v>
      </c>
    </row>
    <row r="8" spans="1:10" s="63" customFormat="1" ht="101.25" customHeight="1">
      <c r="A8" s="68" t="s">
        <v>118</v>
      </c>
      <c r="B8" s="168" t="s">
        <v>119</v>
      </c>
      <c r="C8" s="246" t="s">
        <v>120</v>
      </c>
      <c r="D8" s="413" t="s">
        <v>121</v>
      </c>
      <c r="E8" s="413"/>
      <c r="F8" s="413"/>
      <c r="G8" s="413"/>
      <c r="H8" s="413"/>
      <c r="I8" s="413"/>
      <c r="J8" s="173" t="s">
        <v>61</v>
      </c>
    </row>
    <row r="9" spans="1:10" s="63" customFormat="1" ht="24" customHeight="1" thickBot="1">
      <c r="A9" s="161"/>
      <c r="B9" s="169"/>
      <c r="C9" s="165"/>
      <c r="D9" s="417" t="s">
        <v>66</v>
      </c>
      <c r="E9" s="418"/>
      <c r="F9" s="418"/>
      <c r="G9" s="418"/>
      <c r="H9" s="418"/>
      <c r="I9" s="419"/>
      <c r="J9" s="174" t="s">
        <v>61</v>
      </c>
    </row>
    <row r="10" spans="1:10" s="64" customFormat="1" ht="57.75" customHeight="1">
      <c r="A10" s="415" t="s">
        <v>64</v>
      </c>
      <c r="B10" s="416"/>
      <c r="C10" s="288" t="s">
        <v>62</v>
      </c>
      <c r="D10" s="162" t="s">
        <v>65</v>
      </c>
      <c r="E10" s="289" t="s">
        <v>134</v>
      </c>
      <c r="F10" s="290" t="s">
        <v>135</v>
      </c>
      <c r="G10" s="290" t="s">
        <v>136</v>
      </c>
      <c r="H10" s="291" t="s">
        <v>190</v>
      </c>
      <c r="I10" s="292" t="s">
        <v>63</v>
      </c>
      <c r="J10" s="293"/>
    </row>
    <row r="11" spans="1:10" s="63" customFormat="1" ht="63" customHeight="1">
      <c r="A11" s="154"/>
      <c r="B11" s="170" t="s">
        <v>122</v>
      </c>
      <c r="C11" s="166"/>
      <c r="D11" s="163"/>
      <c r="E11" s="155"/>
      <c r="F11" s="156"/>
      <c r="G11" s="157"/>
      <c r="H11" s="158"/>
      <c r="I11" s="159"/>
      <c r="J11" s="160"/>
    </row>
    <row r="12" spans="1:10" s="63" customFormat="1" ht="63" customHeight="1">
      <c r="A12" s="154"/>
      <c r="B12" s="283" t="s">
        <v>95</v>
      </c>
      <c r="C12" s="166" t="s">
        <v>113</v>
      </c>
      <c r="D12" s="163" t="s">
        <v>124</v>
      </c>
      <c r="E12" s="155"/>
      <c r="F12" s="156">
        <v>90</v>
      </c>
      <c r="G12" s="157">
        <v>80</v>
      </c>
      <c r="H12" s="158">
        <f>H13/H14%</f>
        <v>80</v>
      </c>
      <c r="I12" s="159">
        <f>H12/G12%/100</f>
        <v>1</v>
      </c>
      <c r="J12" s="160" t="s">
        <v>125</v>
      </c>
    </row>
    <row r="13" spans="1:10" s="63" customFormat="1" ht="22.5" customHeight="1">
      <c r="A13" s="178">
        <v>1</v>
      </c>
      <c r="B13" s="180" t="s">
        <v>123</v>
      </c>
      <c r="C13" s="181"/>
      <c r="D13" s="171" t="s">
        <v>94</v>
      </c>
      <c r="E13" s="182">
        <v>127</v>
      </c>
      <c r="F13" s="183">
        <v>150</v>
      </c>
      <c r="G13" s="184">
        <v>45</v>
      </c>
      <c r="H13" s="180">
        <v>40</v>
      </c>
      <c r="I13" s="179">
        <f>H13/G13</f>
        <v>0.8888888888888888</v>
      </c>
      <c r="J13" s="175" t="s">
        <v>61</v>
      </c>
    </row>
    <row r="14" spans="1:12" ht="22.5" customHeight="1">
      <c r="A14" s="178">
        <v>2</v>
      </c>
      <c r="B14" s="180" t="s">
        <v>159</v>
      </c>
      <c r="C14" s="181"/>
      <c r="D14" s="171" t="s">
        <v>160</v>
      </c>
      <c r="E14" s="182">
        <v>127</v>
      </c>
      <c r="F14" s="183">
        <v>200</v>
      </c>
      <c r="G14" s="184">
        <v>50</v>
      </c>
      <c r="H14" s="302">
        <v>50</v>
      </c>
      <c r="I14" s="179">
        <f>H14/G14</f>
        <v>1</v>
      </c>
      <c r="J14" s="175" t="s">
        <v>61</v>
      </c>
      <c r="K14" s="414"/>
      <c r="L14" s="414"/>
    </row>
    <row r="15" spans="1:10" ht="79.5" customHeight="1">
      <c r="A15" s="154"/>
      <c r="B15" s="283" t="s">
        <v>161</v>
      </c>
      <c r="C15" s="166" t="s">
        <v>113</v>
      </c>
      <c r="D15" s="154" t="s">
        <v>162</v>
      </c>
      <c r="E15" s="155"/>
      <c r="F15" s="156">
        <v>100</v>
      </c>
      <c r="G15" s="157">
        <v>100</v>
      </c>
      <c r="H15" s="158">
        <v>100</v>
      </c>
      <c r="I15" s="159">
        <f>H15/G15%/100</f>
        <v>1</v>
      </c>
      <c r="J15" s="160" t="s">
        <v>125</v>
      </c>
    </row>
    <row r="16" spans="1:10" ht="14.25">
      <c r="A16" s="178">
        <v>1</v>
      </c>
      <c r="B16" s="284" t="s">
        <v>163</v>
      </c>
      <c r="C16" s="181"/>
      <c r="D16" s="286" t="s">
        <v>165</v>
      </c>
      <c r="E16" s="182">
        <v>127</v>
      </c>
      <c r="F16" s="183">
        <v>150</v>
      </c>
      <c r="G16" s="184">
        <v>40</v>
      </c>
      <c r="H16" s="180">
        <v>40</v>
      </c>
      <c r="I16" s="179">
        <f>H16/G16</f>
        <v>1</v>
      </c>
      <c r="J16" s="175" t="s">
        <v>61</v>
      </c>
    </row>
    <row r="17" spans="1:10" ht="15" thickBot="1">
      <c r="A17" s="294">
        <v>2</v>
      </c>
      <c r="B17" s="285" t="s">
        <v>164</v>
      </c>
      <c r="C17" s="295"/>
      <c r="D17" s="287" t="s">
        <v>166</v>
      </c>
      <c r="E17" s="296">
        <v>127</v>
      </c>
      <c r="F17" s="297">
        <v>150</v>
      </c>
      <c r="G17" s="298">
        <v>40</v>
      </c>
      <c r="H17" s="303">
        <v>40</v>
      </c>
      <c r="I17" s="299">
        <f>H17/G17</f>
        <v>1</v>
      </c>
      <c r="J17" s="300" t="s">
        <v>61</v>
      </c>
    </row>
    <row r="20" spans="1:10" ht="29.25" customHeight="1">
      <c r="A20" s="409"/>
      <c r="B20" s="375" t="s">
        <v>23</v>
      </c>
      <c r="C20" s="128" t="s">
        <v>8</v>
      </c>
      <c r="D20" s="381" t="s">
        <v>111</v>
      </c>
      <c r="E20" s="382"/>
      <c r="F20" s="375" t="s">
        <v>24</v>
      </c>
      <c r="G20" s="410"/>
      <c r="H20" s="376"/>
      <c r="I20" s="128" t="s">
        <v>8</v>
      </c>
      <c r="J20" s="185" t="s">
        <v>111</v>
      </c>
    </row>
    <row r="21" spans="1:10" ht="52.5" customHeight="1">
      <c r="A21" s="409"/>
      <c r="B21" s="377"/>
      <c r="C21" s="128" t="s">
        <v>25</v>
      </c>
      <c r="D21" s="369"/>
      <c r="E21" s="370"/>
      <c r="F21" s="377"/>
      <c r="G21" s="411"/>
      <c r="H21" s="378"/>
      <c r="I21" s="128" t="s">
        <v>25</v>
      </c>
      <c r="J21" s="186"/>
    </row>
    <row r="22" spans="1:10" ht="28.5" customHeight="1">
      <c r="A22" s="409"/>
      <c r="B22" s="379"/>
      <c r="C22" s="128" t="s">
        <v>26</v>
      </c>
      <c r="D22" s="369" t="s">
        <v>175</v>
      </c>
      <c r="E22" s="370"/>
      <c r="F22" s="379"/>
      <c r="G22" s="412"/>
      <c r="H22" s="380"/>
      <c r="I22" s="128" t="s">
        <v>26</v>
      </c>
      <c r="J22" s="186" t="s">
        <v>175</v>
      </c>
    </row>
  </sheetData>
  <sheetProtection/>
  <mergeCells count="11">
    <mergeCell ref="K14:L14"/>
    <mergeCell ref="A10:B10"/>
    <mergeCell ref="D9:I9"/>
    <mergeCell ref="D7:I7"/>
    <mergeCell ref="A20:A22"/>
    <mergeCell ref="F20:H22"/>
    <mergeCell ref="B20:B22"/>
    <mergeCell ref="D20:E20"/>
    <mergeCell ref="D21:E21"/>
    <mergeCell ref="D22:E22"/>
    <mergeCell ref="D8:I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  <ignoredErrors>
    <ignoredError sqref="B7" numberStoredAsText="1"/>
    <ignoredError sqref="I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90" zoomScaleNormal="90" zoomScalePageLayoutView="0" workbookViewId="0" topLeftCell="A1">
      <selection activeCell="B46" sqref="B46"/>
    </sheetView>
  </sheetViews>
  <sheetFormatPr defaultColWidth="9.140625" defaultRowHeight="12.75"/>
  <cols>
    <col min="1" max="1" width="13.00390625" style="72" customWidth="1"/>
    <col min="2" max="2" width="47.28125" style="72" customWidth="1"/>
    <col min="3" max="3" width="14.140625" style="72" customWidth="1"/>
    <col min="4" max="4" width="15.421875" style="72" customWidth="1"/>
    <col min="5" max="5" width="17.421875" style="72" customWidth="1"/>
    <col min="6" max="6" width="17.57421875" style="72" customWidth="1"/>
    <col min="7" max="7" width="19.7109375" style="72" customWidth="1"/>
    <col min="8" max="8" width="21.8515625" style="72" customWidth="1"/>
    <col min="9" max="9" width="24.8515625" style="72" customWidth="1"/>
    <col min="10" max="10" width="29.00390625" style="72" customWidth="1"/>
    <col min="11" max="11" width="25.140625" style="72" customWidth="1"/>
    <col min="12" max="12" width="14.421875" style="72" customWidth="1"/>
    <col min="13" max="16384" width="9.140625" style="72" customWidth="1"/>
  </cols>
  <sheetData>
    <row r="1" ht="12.75">
      <c r="A1" s="176" t="s">
        <v>89</v>
      </c>
    </row>
    <row r="2" ht="12.75">
      <c r="A2" s="176"/>
    </row>
    <row r="4" spans="1:9" s="83" customFormat="1" ht="15">
      <c r="A4" s="82" t="s">
        <v>155</v>
      </c>
      <c r="C4" s="84"/>
      <c r="G4" s="85"/>
      <c r="H4" s="85"/>
      <c r="I4" s="85"/>
    </row>
    <row r="5" spans="1:9" s="77" customFormat="1" ht="12.75">
      <c r="A5" s="76"/>
      <c r="G5" s="78"/>
      <c r="H5" s="78"/>
      <c r="I5" s="78"/>
    </row>
    <row r="6" spans="1:9" s="80" customFormat="1" ht="12.75">
      <c r="A6" s="79" t="s">
        <v>154</v>
      </c>
      <c r="C6" s="79"/>
      <c r="G6" s="81"/>
      <c r="H6" s="81"/>
      <c r="I6" s="81"/>
    </row>
    <row r="7" spans="3:9" ht="13.5" thickBot="1">
      <c r="C7" s="71"/>
      <c r="E7" s="71"/>
      <c r="F7" s="71"/>
      <c r="G7" s="73"/>
      <c r="H7" s="73"/>
      <c r="I7" s="73"/>
    </row>
    <row r="8" spans="1:11" ht="12.75" customHeight="1">
      <c r="A8" s="420" t="s">
        <v>37</v>
      </c>
      <c r="B8" s="429" t="s">
        <v>47</v>
      </c>
      <c r="C8" s="429" t="s">
        <v>180</v>
      </c>
      <c r="D8" s="429" t="s">
        <v>181</v>
      </c>
      <c r="E8" s="429" t="s">
        <v>182</v>
      </c>
      <c r="F8" s="429" t="s">
        <v>183</v>
      </c>
      <c r="G8" s="429" t="s">
        <v>177</v>
      </c>
      <c r="H8" s="429" t="s">
        <v>52</v>
      </c>
      <c r="I8" s="429" t="s">
        <v>179</v>
      </c>
      <c r="J8" s="429" t="s">
        <v>178</v>
      </c>
      <c r="K8" s="435" t="s">
        <v>31</v>
      </c>
    </row>
    <row r="9" spans="1:11" ht="12.75" customHeight="1">
      <c r="A9" s="421"/>
      <c r="B9" s="430"/>
      <c r="C9" s="430"/>
      <c r="D9" s="430"/>
      <c r="E9" s="430"/>
      <c r="F9" s="430"/>
      <c r="G9" s="430"/>
      <c r="H9" s="430"/>
      <c r="I9" s="430"/>
      <c r="J9" s="430"/>
      <c r="K9" s="436"/>
    </row>
    <row r="10" spans="1:11" ht="24.75" customHeight="1" thickBot="1">
      <c r="A10" s="422"/>
      <c r="B10" s="431"/>
      <c r="C10" s="431"/>
      <c r="D10" s="431"/>
      <c r="E10" s="431"/>
      <c r="F10" s="431"/>
      <c r="G10" s="431"/>
      <c r="H10" s="431"/>
      <c r="I10" s="431"/>
      <c r="J10" s="431"/>
      <c r="K10" s="437"/>
    </row>
    <row r="11" spans="1:11" ht="18.75" customHeight="1">
      <c r="A11" s="193" t="s">
        <v>98</v>
      </c>
      <c r="B11" s="194" t="s">
        <v>129</v>
      </c>
      <c r="C11" s="309">
        <v>10000</v>
      </c>
      <c r="D11" s="195">
        <v>2014</v>
      </c>
      <c r="E11" s="195">
        <v>2021</v>
      </c>
      <c r="F11" s="309">
        <v>216</v>
      </c>
      <c r="G11" s="309">
        <v>1540</v>
      </c>
      <c r="H11" s="309">
        <v>1218</v>
      </c>
      <c r="I11" s="309">
        <v>1434</v>
      </c>
      <c r="J11" s="309">
        <v>8219</v>
      </c>
      <c r="K11" s="196"/>
    </row>
    <row r="12" spans="1:11" ht="18.75" customHeight="1">
      <c r="A12" s="214"/>
      <c r="B12" s="197"/>
      <c r="C12" s="310"/>
      <c r="D12" s="197"/>
      <c r="E12" s="197"/>
      <c r="F12" s="310"/>
      <c r="G12" s="310"/>
      <c r="H12" s="310"/>
      <c r="I12" s="310"/>
      <c r="J12" s="310"/>
      <c r="K12" s="215"/>
    </row>
    <row r="13" spans="1:11" ht="18.75" customHeight="1">
      <c r="A13" s="193" t="s">
        <v>97</v>
      </c>
      <c r="B13" s="198" t="s">
        <v>130</v>
      </c>
      <c r="C13" s="308">
        <v>10000</v>
      </c>
      <c r="D13" s="199">
        <v>2014</v>
      </c>
      <c r="E13" s="199">
        <v>2021</v>
      </c>
      <c r="F13" s="308"/>
      <c r="G13" s="308">
        <v>960</v>
      </c>
      <c r="H13" s="308">
        <v>805.6</v>
      </c>
      <c r="I13" s="308">
        <v>805.6</v>
      </c>
      <c r="J13" s="308">
        <v>6921.6</v>
      </c>
      <c r="K13" s="216"/>
    </row>
    <row r="14" spans="1:11" ht="18.75" customHeight="1">
      <c r="A14" s="217"/>
      <c r="B14" s="200"/>
      <c r="C14" s="311"/>
      <c r="D14" s="201"/>
      <c r="E14" s="201"/>
      <c r="F14" s="311"/>
      <c r="G14" s="311"/>
      <c r="H14" s="311"/>
      <c r="I14" s="311"/>
      <c r="J14" s="311"/>
      <c r="K14" s="209"/>
    </row>
    <row r="15" spans="1:11" ht="18.75" customHeight="1">
      <c r="A15" s="193" t="s">
        <v>96</v>
      </c>
      <c r="B15" s="198" t="s">
        <v>131</v>
      </c>
      <c r="C15" s="308">
        <v>30000</v>
      </c>
      <c r="D15" s="199">
        <v>2013</v>
      </c>
      <c r="E15" s="199">
        <v>2021</v>
      </c>
      <c r="F15" s="308"/>
      <c r="G15" s="308">
        <v>1500</v>
      </c>
      <c r="H15" s="308">
        <v>924</v>
      </c>
      <c r="I15" s="308">
        <v>924</v>
      </c>
      <c r="J15" s="308">
        <v>14314</v>
      </c>
      <c r="K15" s="216"/>
    </row>
    <row r="16" spans="1:11" ht="18.75" customHeight="1">
      <c r="A16" s="217"/>
      <c r="B16" s="137"/>
      <c r="C16" s="311"/>
      <c r="D16" s="201"/>
      <c r="E16" s="201"/>
      <c r="F16" s="311"/>
      <c r="G16" s="311"/>
      <c r="H16" s="311"/>
      <c r="I16" s="311"/>
      <c r="J16" s="311"/>
      <c r="K16" s="209"/>
    </row>
    <row r="17" spans="1:11" ht="18.75" customHeight="1">
      <c r="A17" s="193" t="s">
        <v>96</v>
      </c>
      <c r="B17" s="202" t="s">
        <v>137</v>
      </c>
      <c r="C17" s="308">
        <v>70000</v>
      </c>
      <c r="D17" s="199">
        <v>2017</v>
      </c>
      <c r="E17" s="199">
        <v>2021</v>
      </c>
      <c r="F17" s="308"/>
      <c r="G17" s="308"/>
      <c r="H17" s="308">
        <v>0</v>
      </c>
      <c r="I17" s="308">
        <v>0</v>
      </c>
      <c r="J17" s="308">
        <v>40592</v>
      </c>
      <c r="K17" s="216"/>
    </row>
    <row r="18" spans="1:11" ht="18.75" customHeight="1">
      <c r="A18" s="218"/>
      <c r="B18" s="203"/>
      <c r="C18" s="312"/>
      <c r="D18" s="203"/>
      <c r="E18" s="203"/>
      <c r="F18" s="312"/>
      <c r="G18" s="312"/>
      <c r="H18" s="312"/>
      <c r="I18" s="312"/>
      <c r="J18" s="312"/>
      <c r="K18" s="206"/>
    </row>
    <row r="19" spans="1:11" ht="15.75" customHeight="1">
      <c r="A19" s="204" t="s">
        <v>99</v>
      </c>
      <c r="B19" s="205" t="s">
        <v>100</v>
      </c>
      <c r="C19" s="314">
        <v>2000</v>
      </c>
      <c r="D19" s="203">
        <v>2018</v>
      </c>
      <c r="E19" s="203">
        <v>2020</v>
      </c>
      <c r="F19" s="312"/>
      <c r="G19" s="312"/>
      <c r="H19" s="312"/>
      <c r="I19" s="312"/>
      <c r="J19" s="312"/>
      <c r="K19" s="206"/>
    </row>
    <row r="20" spans="1:11" ht="15.75" customHeight="1">
      <c r="A20" s="204" t="s">
        <v>101</v>
      </c>
      <c r="B20" s="205" t="s">
        <v>102</v>
      </c>
      <c r="C20" s="314">
        <v>6000</v>
      </c>
      <c r="D20" s="203">
        <v>2018</v>
      </c>
      <c r="E20" s="203">
        <v>2020</v>
      </c>
      <c r="F20" s="312"/>
      <c r="G20" s="312"/>
      <c r="H20" s="312"/>
      <c r="I20" s="312"/>
      <c r="J20" s="312"/>
      <c r="K20" s="206"/>
    </row>
    <row r="21" spans="1:11" ht="15.75" customHeight="1">
      <c r="A21" s="204" t="s">
        <v>103</v>
      </c>
      <c r="B21" s="205" t="s">
        <v>104</v>
      </c>
      <c r="C21" s="314">
        <v>3000</v>
      </c>
      <c r="D21" s="203">
        <v>2018</v>
      </c>
      <c r="E21" s="203">
        <v>2020</v>
      </c>
      <c r="F21" s="312"/>
      <c r="G21" s="312"/>
      <c r="H21" s="312"/>
      <c r="I21" s="312"/>
      <c r="J21" s="312"/>
      <c r="K21" s="206"/>
    </row>
    <row r="22" spans="1:11" ht="15.75" customHeight="1">
      <c r="A22" s="204" t="s">
        <v>110</v>
      </c>
      <c r="B22" s="205" t="s">
        <v>105</v>
      </c>
      <c r="C22" s="314">
        <v>14000</v>
      </c>
      <c r="D22" s="203">
        <v>2018</v>
      </c>
      <c r="E22" s="203">
        <v>2020</v>
      </c>
      <c r="F22" s="312"/>
      <c r="G22" s="312"/>
      <c r="H22" s="312"/>
      <c r="I22" s="312"/>
      <c r="J22" s="312"/>
      <c r="K22" s="206"/>
    </row>
    <row r="23" spans="1:11" ht="15.75" customHeight="1">
      <c r="A23" s="204" t="s">
        <v>106</v>
      </c>
      <c r="B23" s="205" t="s">
        <v>107</v>
      </c>
      <c r="C23" s="314">
        <v>3000</v>
      </c>
      <c r="D23" s="203">
        <v>2018</v>
      </c>
      <c r="E23" s="203">
        <v>2018</v>
      </c>
      <c r="F23" s="312"/>
      <c r="G23" s="312"/>
      <c r="H23" s="312"/>
      <c r="I23" s="312"/>
      <c r="J23" s="312"/>
      <c r="K23" s="206"/>
    </row>
    <row r="24" spans="1:11" ht="15.75" customHeight="1" thickBot="1">
      <c r="A24" s="207" t="s">
        <v>108</v>
      </c>
      <c r="B24" s="208" t="s">
        <v>109</v>
      </c>
      <c r="C24" s="315">
        <v>2000</v>
      </c>
      <c r="D24" s="201">
        <v>2017</v>
      </c>
      <c r="E24" s="201">
        <v>2020</v>
      </c>
      <c r="F24" s="311"/>
      <c r="G24" s="311"/>
      <c r="H24" s="311"/>
      <c r="I24" s="311"/>
      <c r="J24" s="311"/>
      <c r="K24" s="209"/>
    </row>
    <row r="25" spans="1:11" ht="15.75" customHeight="1" thickBot="1">
      <c r="A25" s="210"/>
      <c r="B25" s="211" t="s">
        <v>22</v>
      </c>
      <c r="C25" s="313">
        <f>C11+C13+C15+C17+C19+C20+C21+C22+C23+C24</f>
        <v>150000</v>
      </c>
      <c r="D25" s="212"/>
      <c r="E25" s="212"/>
      <c r="F25" s="313">
        <f>F11+F13+F15+F17+F19+F20+F21+F22+F23+F24</f>
        <v>216</v>
      </c>
      <c r="G25" s="313">
        <f>G11+G13+G15+G17+G19+G20+G21+G22+G23+G24</f>
        <v>4000</v>
      </c>
      <c r="H25" s="313">
        <f>H11+H13+H15+H17+H19+H20+H21+H22+H23+H24</f>
        <v>2947.6</v>
      </c>
      <c r="I25" s="313">
        <f>I11+I13+I15+I17+I19+I20+I21+I22+I23+I24</f>
        <v>3163.6</v>
      </c>
      <c r="J25" s="313">
        <f>J11+J13+J15+J17+J19+J20+J21+J22+J23+J24</f>
        <v>70046.6</v>
      </c>
      <c r="K25" s="213"/>
    </row>
    <row r="26" spans="1:9" ht="12.75">
      <c r="A26" s="73"/>
      <c r="B26" s="73"/>
      <c r="C26" s="73"/>
      <c r="D26" s="73"/>
      <c r="E26" s="73"/>
      <c r="F26" s="73"/>
      <c r="G26" s="73"/>
      <c r="H26" s="73"/>
      <c r="I26" s="73"/>
    </row>
    <row r="27" spans="7:9" ht="12.75" customHeight="1">
      <c r="G27" s="73"/>
      <c r="H27" s="73"/>
      <c r="I27" s="73"/>
    </row>
    <row r="28" spans="1:9" s="80" customFormat="1" ht="12.75">
      <c r="A28" s="79" t="s">
        <v>60</v>
      </c>
      <c r="G28" s="81"/>
      <c r="H28" s="81"/>
      <c r="I28" s="81"/>
    </row>
    <row r="29" spans="3:9" ht="15.75" thickBot="1">
      <c r="C29" s="86"/>
      <c r="D29" s="74"/>
      <c r="E29" s="71"/>
      <c r="F29" s="71"/>
      <c r="G29" s="74"/>
      <c r="H29" s="75"/>
      <c r="I29" s="75"/>
    </row>
    <row r="30" spans="1:12" ht="18.75" customHeight="1">
      <c r="A30" s="423" t="s">
        <v>37</v>
      </c>
      <c r="B30" s="426" t="s">
        <v>47</v>
      </c>
      <c r="C30" s="96" t="s">
        <v>35</v>
      </c>
      <c r="D30" s="96" t="s">
        <v>48</v>
      </c>
      <c r="E30" s="96" t="s">
        <v>49</v>
      </c>
      <c r="F30" s="96" t="s">
        <v>50</v>
      </c>
      <c r="G30" s="96" t="s">
        <v>38</v>
      </c>
      <c r="H30" s="426" t="s">
        <v>51</v>
      </c>
      <c r="I30" s="426" t="s">
        <v>156</v>
      </c>
      <c r="J30" s="426" t="s">
        <v>52</v>
      </c>
      <c r="K30" s="426" t="s">
        <v>53</v>
      </c>
      <c r="L30" s="432" t="s">
        <v>31</v>
      </c>
    </row>
    <row r="31" spans="1:12" ht="12.75">
      <c r="A31" s="424"/>
      <c r="B31" s="427"/>
      <c r="C31" s="70" t="s">
        <v>36</v>
      </c>
      <c r="D31" s="70" t="s">
        <v>32</v>
      </c>
      <c r="E31" s="70" t="s">
        <v>54</v>
      </c>
      <c r="F31" s="70" t="s">
        <v>54</v>
      </c>
      <c r="G31" s="70" t="s">
        <v>34</v>
      </c>
      <c r="H31" s="427"/>
      <c r="I31" s="427"/>
      <c r="J31" s="427"/>
      <c r="K31" s="427"/>
      <c r="L31" s="433"/>
    </row>
    <row r="32" spans="1:12" ht="13.5" thickBot="1">
      <c r="A32" s="425"/>
      <c r="B32" s="428"/>
      <c r="C32" s="97"/>
      <c r="D32" s="97" t="s">
        <v>33</v>
      </c>
      <c r="E32" s="97" t="s">
        <v>33</v>
      </c>
      <c r="F32" s="97" t="s">
        <v>33</v>
      </c>
      <c r="G32" s="97"/>
      <c r="H32" s="428"/>
      <c r="I32" s="428"/>
      <c r="J32" s="428"/>
      <c r="K32" s="428"/>
      <c r="L32" s="434"/>
    </row>
    <row r="33" spans="1:12" ht="12.75">
      <c r="A33" s="93"/>
      <c r="B33"/>
      <c r="C33" s="94"/>
      <c r="D33" s="94"/>
      <c r="E33" s="94"/>
      <c r="F33" s="94"/>
      <c r="G33" s="94"/>
      <c r="H33" s="94"/>
      <c r="I33" s="94"/>
      <c r="J33" s="94"/>
      <c r="K33" s="94"/>
      <c r="L33" s="95"/>
    </row>
    <row r="34" spans="1:12" ht="12.75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9"/>
    </row>
    <row r="35" spans="1:12" ht="12.75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9"/>
    </row>
    <row r="36" spans="1:12" ht="13.5" thickBot="1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2"/>
    </row>
    <row r="40" spans="1:9" ht="40.5" customHeight="1">
      <c r="A40" s="375" t="s">
        <v>23</v>
      </c>
      <c r="B40" s="376"/>
      <c r="C40" s="128" t="s">
        <v>8</v>
      </c>
      <c r="D40" s="381" t="s">
        <v>111</v>
      </c>
      <c r="E40" s="382"/>
      <c r="F40" s="383" t="s">
        <v>24</v>
      </c>
      <c r="G40" s="128" t="s">
        <v>8</v>
      </c>
      <c r="H40" s="381" t="s">
        <v>111</v>
      </c>
      <c r="I40" s="382"/>
    </row>
    <row r="41" spans="1:9" ht="55.5" customHeight="1">
      <c r="A41" s="377"/>
      <c r="B41" s="378"/>
      <c r="C41" s="128" t="s">
        <v>25</v>
      </c>
      <c r="D41" s="369"/>
      <c r="E41" s="370"/>
      <c r="F41" s="384"/>
      <c r="G41" s="128" t="s">
        <v>25</v>
      </c>
      <c r="H41" s="369"/>
      <c r="I41" s="370"/>
    </row>
    <row r="42" spans="1:9" ht="39" customHeight="1">
      <c r="A42" s="379"/>
      <c r="B42" s="380"/>
      <c r="C42" s="128" t="s">
        <v>26</v>
      </c>
      <c r="D42" s="369" t="s">
        <v>157</v>
      </c>
      <c r="E42" s="370"/>
      <c r="F42" s="385"/>
      <c r="G42" s="128" t="s">
        <v>26</v>
      </c>
      <c r="H42" s="369" t="s">
        <v>157</v>
      </c>
      <c r="I42" s="370"/>
    </row>
  </sheetData>
  <sheetProtection/>
  <mergeCells count="26">
    <mergeCell ref="L30:L32"/>
    <mergeCell ref="K8:K10"/>
    <mergeCell ref="K30:K32"/>
    <mergeCell ref="B8:B10"/>
    <mergeCell ref="G8:G10"/>
    <mergeCell ref="H8:H10"/>
    <mergeCell ref="I8:I10"/>
    <mergeCell ref="J8:J10"/>
    <mergeCell ref="C8:C10"/>
    <mergeCell ref="A8:A10"/>
    <mergeCell ref="A30:A32"/>
    <mergeCell ref="B30:B32"/>
    <mergeCell ref="H30:H32"/>
    <mergeCell ref="I30:I32"/>
    <mergeCell ref="J30:J32"/>
    <mergeCell ref="D8:D10"/>
    <mergeCell ref="E8:E10"/>
    <mergeCell ref="F8:F10"/>
    <mergeCell ref="A40:B42"/>
    <mergeCell ref="D40:E40"/>
    <mergeCell ref="F40:F42"/>
    <mergeCell ref="H40:I40"/>
    <mergeCell ref="D41:E41"/>
    <mergeCell ref="H41:I41"/>
    <mergeCell ref="D42:E42"/>
    <mergeCell ref="H42:I4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user</cp:lastModifiedBy>
  <cp:lastPrinted>2020-02-24T15:00:49Z</cp:lastPrinted>
  <dcterms:created xsi:type="dcterms:W3CDTF">2006-01-12T07:01:41Z</dcterms:created>
  <dcterms:modified xsi:type="dcterms:W3CDTF">2020-04-24T10:42:48Z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