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92" windowHeight="8136" activeTab="0"/>
  </bookViews>
  <sheets>
    <sheet name="Pasqyra" sheetId="1" r:id="rId1"/>
  </sheets>
  <definedNames>
    <definedName name="_xlnm.Print_Area" localSheetId="0">'Pasqyra'!$A$1:$J$29</definedName>
  </definedNames>
  <calcPr fullCalcOnLoad="1"/>
</workbook>
</file>

<file path=xl/sharedStrings.xml><?xml version="1.0" encoding="utf-8"?>
<sst xmlns="http://schemas.openxmlformats.org/spreadsheetml/2006/main" count="60" uniqueCount="60">
  <si>
    <t>Nr.</t>
  </si>
  <si>
    <t>Zerat e buxhetit</t>
  </si>
  <si>
    <t>Pagat</t>
  </si>
  <si>
    <t>GJYKATA KUSHTETUESE</t>
  </si>
  <si>
    <t>&amp;</t>
  </si>
  <si>
    <t>600-601</t>
  </si>
  <si>
    <t>Shuma e shpenzimeve(600-601)</t>
  </si>
  <si>
    <t>&amp;&amp;</t>
  </si>
  <si>
    <t>&amp;&amp;&amp;</t>
  </si>
  <si>
    <t>Σ</t>
  </si>
  <si>
    <t>230-231</t>
  </si>
  <si>
    <t>Shuma e shpenzimeve(602-606)</t>
  </si>
  <si>
    <t>Shuma e shpenzimeve kapitale(230-231)</t>
  </si>
  <si>
    <t>602-606</t>
  </si>
  <si>
    <t>600-606</t>
  </si>
  <si>
    <t>Totali i shpenzimeve korrente(600-606)</t>
  </si>
  <si>
    <t>I</t>
  </si>
  <si>
    <t>II</t>
  </si>
  <si>
    <t>Shpenzime buxhetore</t>
  </si>
  <si>
    <t>III</t>
  </si>
  <si>
    <t>III.1</t>
  </si>
  <si>
    <t>III.2</t>
  </si>
  <si>
    <t>III.3</t>
  </si>
  <si>
    <t>III.4</t>
  </si>
  <si>
    <t>III.5</t>
  </si>
  <si>
    <t>III.6</t>
  </si>
  <si>
    <t>III.7</t>
  </si>
  <si>
    <t>III.8</t>
  </si>
  <si>
    <t>III.9</t>
  </si>
  <si>
    <t>Nr. i punonj.</t>
  </si>
  <si>
    <t>i        miratuar</t>
  </si>
  <si>
    <t>Llogaria</t>
  </si>
  <si>
    <t xml:space="preserve">ekonomike     e buxhetit </t>
  </si>
  <si>
    <t xml:space="preserve">    Buxheti i vitit 2018  </t>
  </si>
  <si>
    <t>Programi</t>
  </si>
  <si>
    <t>8(7-6)</t>
  </si>
  <si>
    <t>9(7/6)</t>
  </si>
  <si>
    <t xml:space="preserve"> me buxhetin vjetor</t>
  </si>
  <si>
    <t>10(7-5)</t>
  </si>
  <si>
    <t>i       rishikuar</t>
  </si>
  <si>
    <t>Plotësimi</t>
  </si>
  <si>
    <t>Në vlerë</t>
  </si>
  <si>
    <t>Në %</t>
  </si>
  <si>
    <t xml:space="preserve">                           Diferenca</t>
  </si>
  <si>
    <t>Në lekë</t>
  </si>
  <si>
    <t>Të ardhura gjithsej</t>
  </si>
  <si>
    <t>Nga këto:</t>
  </si>
  <si>
    <t>Sigurime shoqërore</t>
  </si>
  <si>
    <t>Shpenzime për mallra e sherbime(operative)</t>
  </si>
  <si>
    <t>Shpenzime për transferta të brëndshme</t>
  </si>
  <si>
    <t>Shpenzime për tranferta korrente të huaja</t>
  </si>
  <si>
    <t>Shpenzime transf. brëndsh.(ndihmë e menjëhershme)</t>
  </si>
  <si>
    <t>Fond librash për bibliotekën</t>
  </si>
  <si>
    <t>Paisje të ndryshme për zyra</t>
  </si>
  <si>
    <t>Pc dhe paisje të tjera shoqëruese kompjuterike</t>
  </si>
  <si>
    <t xml:space="preserve">                                                                                             DREJTORIA EKONOMIKE DHE E BURIMEVE NJERËZORE</t>
  </si>
  <si>
    <t>Datë 06.04.2018.</t>
  </si>
  <si>
    <r>
      <rPr>
        <b/>
        <i/>
        <sz val="12"/>
        <rFont val="Calibri"/>
        <family val="2"/>
      </rPr>
      <t xml:space="preserve">                                                                        </t>
    </r>
    <r>
      <rPr>
        <b/>
        <i/>
        <u val="single"/>
        <sz val="12"/>
        <rFont val="Calibri"/>
        <family val="2"/>
      </rPr>
      <t>PASQYRA E REALIZIMIT TË BUXHETIT PËR 3/MUJORIN E PARË TË VITIT 2018.</t>
    </r>
  </si>
  <si>
    <t>Punonjës gjithsej në organikë</t>
  </si>
  <si>
    <t xml:space="preserve">  Tremujori i parë-2018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</si>
</sst>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[$-409]dddd\,\ mmmm\ dd\,\ yyyy"/>
    <numFmt numFmtId="168" formatCode="[$-409]h:mm:ss\ AM/PM"/>
    <numFmt numFmtId="169" formatCode="&quot;$&quot;#,##0.00"/>
    <numFmt numFmtId="170" formatCode="#,##0.0"/>
    <numFmt numFmtId="171" formatCode="#,##0.000"/>
    <numFmt numFmtId="172" formatCode="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2"/>
      <name val="Calibri"/>
      <family val="2"/>
    </font>
    <font>
      <b/>
      <i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3" fontId="0" fillId="0" borderId="0" xfId="0" applyNumberFormat="1" applyAlignment="1">
      <alignment/>
    </xf>
    <xf numFmtId="0" fontId="9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56" fillId="0" borderId="26" xfId="0" applyFont="1" applyBorder="1" applyAlignment="1">
      <alignment/>
    </xf>
    <xf numFmtId="0" fontId="6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54" fillId="0" borderId="29" xfId="0" applyFont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  <xf numFmtId="3" fontId="51" fillId="0" borderId="30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/>
    </xf>
    <xf numFmtId="3" fontId="5" fillId="0" borderId="31" xfId="0" applyNumberFormat="1" applyFont="1" applyFill="1" applyBorder="1" applyAlignment="1" quotePrefix="1">
      <alignment horizontal="center" vertical="center"/>
    </xf>
    <xf numFmtId="3" fontId="5" fillId="0" borderId="32" xfId="0" applyNumberFormat="1" applyFont="1" applyFill="1" applyBorder="1" applyAlignment="1" quotePrefix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3" fontId="51" fillId="0" borderId="11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Border="1" applyAlignment="1">
      <alignment/>
    </xf>
    <xf numFmtId="3" fontId="5" fillId="0" borderId="17" xfId="0" applyNumberFormat="1" applyFont="1" applyFill="1" applyBorder="1" applyAlignment="1" quotePrefix="1">
      <alignment horizontal="center" vertical="center"/>
    </xf>
    <xf numFmtId="3" fontId="51" fillId="0" borderId="33" xfId="0" applyNumberFormat="1" applyFont="1" applyBorder="1" applyAlignment="1">
      <alignment horizontal="center" vertical="center"/>
    </xf>
    <xf numFmtId="0" fontId="51" fillId="0" borderId="34" xfId="0" applyFont="1" applyBorder="1" applyAlignment="1">
      <alignment horizontal="left" vertical="center"/>
    </xf>
    <xf numFmtId="0" fontId="7" fillId="33" borderId="32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0" fontId="57" fillId="0" borderId="17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3" fontId="0" fillId="0" borderId="35" xfId="0" applyNumberFormat="1" applyFont="1" applyBorder="1" applyAlignment="1">
      <alignment/>
    </xf>
    <xf numFmtId="0" fontId="54" fillId="0" borderId="23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3" fontId="51" fillId="0" borderId="20" xfId="0" applyNumberFormat="1" applyFont="1" applyBorder="1" applyAlignment="1">
      <alignment horizontal="center" vertical="center"/>
    </xf>
    <xf numFmtId="3" fontId="5" fillId="0" borderId="38" xfId="0" applyNumberFormat="1" applyFont="1" applyFill="1" applyBorder="1" applyAlignment="1" quotePrefix="1">
      <alignment horizontal="center" vertical="center"/>
    </xf>
    <xf numFmtId="3" fontId="5" fillId="0" borderId="37" xfId="0" applyNumberFormat="1" applyFont="1" applyFill="1" applyBorder="1" applyAlignment="1" quotePrefix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3" fontId="51" fillId="0" borderId="42" xfId="0" applyNumberFormat="1" applyFont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3" fontId="0" fillId="0" borderId="43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5" fillId="0" borderId="42" xfId="0" applyNumberFormat="1" applyFont="1" applyFill="1" applyBorder="1" applyAlignment="1" quotePrefix="1">
      <alignment horizontal="center" vertical="center"/>
    </xf>
    <xf numFmtId="3" fontId="4" fillId="0" borderId="42" xfId="0" applyNumberFormat="1" applyFont="1" applyBorder="1" applyAlignment="1">
      <alignment/>
    </xf>
    <xf numFmtId="3" fontId="5" fillId="0" borderId="44" xfId="0" applyNumberFormat="1" applyFont="1" applyFill="1" applyBorder="1" applyAlignment="1" quotePrefix="1">
      <alignment horizontal="center" vertical="center"/>
    </xf>
    <xf numFmtId="0" fontId="51" fillId="0" borderId="36" xfId="0" applyFont="1" applyBorder="1" applyAlignment="1">
      <alignment horizontal="center" vertical="center" wrapText="1"/>
    </xf>
    <xf numFmtId="0" fontId="56" fillId="0" borderId="45" xfId="0" applyFont="1" applyBorder="1" applyAlignment="1">
      <alignment horizontal="center" vertical="center"/>
    </xf>
    <xf numFmtId="1" fontId="5" fillId="33" borderId="33" xfId="0" applyNumberFormat="1" applyFont="1" applyFill="1" applyBorder="1" applyAlignment="1">
      <alignment horizontal="center" vertical="center"/>
    </xf>
    <xf numFmtId="1" fontId="9" fillId="33" borderId="33" xfId="0" applyNumberFormat="1" applyFont="1" applyFill="1" applyBorder="1" applyAlignment="1">
      <alignment horizontal="center" vertical="center"/>
    </xf>
    <xf numFmtId="3" fontId="0" fillId="0" borderId="33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5" fillId="0" borderId="29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1" fontId="6" fillId="33" borderId="22" xfId="0" applyNumberFormat="1" applyFont="1" applyFill="1" applyBorder="1" applyAlignment="1">
      <alignment horizontal="center" vertical="center"/>
    </xf>
    <xf numFmtId="3" fontId="5" fillId="33" borderId="30" xfId="0" applyNumberFormat="1" applyFont="1" applyFill="1" applyBorder="1" applyAlignment="1">
      <alignment horizontal="center" vertical="center"/>
    </xf>
    <xf numFmtId="3" fontId="51" fillId="0" borderId="30" xfId="0" applyNumberFormat="1" applyFont="1" applyBorder="1" applyAlignment="1">
      <alignment/>
    </xf>
    <xf numFmtId="3" fontId="51" fillId="0" borderId="50" xfId="0" applyNumberFormat="1" applyFont="1" applyBorder="1" applyAlignment="1">
      <alignment horizontal="center" vertical="center"/>
    </xf>
    <xf numFmtId="3" fontId="0" fillId="0" borderId="45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5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51" fillId="0" borderId="34" xfId="0" applyFont="1" applyBorder="1" applyAlignment="1">
      <alignment vertical="center"/>
    </xf>
    <xf numFmtId="0" fontId="51" fillId="0" borderId="52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51" fillId="0" borderId="36" xfId="0" applyFont="1" applyBorder="1" applyAlignment="1">
      <alignment vertical="center"/>
    </xf>
    <xf numFmtId="0" fontId="55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="110" zoomScaleSheetLayoutView="110" zoomScalePageLayoutView="0" workbookViewId="0" topLeftCell="A10">
      <selection activeCell="C9" sqref="C9"/>
    </sheetView>
  </sheetViews>
  <sheetFormatPr defaultColWidth="9.140625" defaultRowHeight="15"/>
  <cols>
    <col min="1" max="1" width="5.57421875" style="0" customWidth="1"/>
    <col min="2" max="2" width="46.421875" style="0" customWidth="1"/>
    <col min="3" max="3" width="12.7109375" style="0" customWidth="1"/>
    <col min="4" max="4" width="12.00390625" style="0" customWidth="1"/>
    <col min="5" max="6" width="11.7109375" style="0" customWidth="1"/>
    <col min="7" max="7" width="11.28125" style="0" customWidth="1"/>
    <col min="8" max="8" width="11.8515625" style="0" customWidth="1"/>
    <col min="9" max="9" width="10.8515625" style="0" customWidth="1"/>
    <col min="10" max="10" width="12.00390625" style="0" customWidth="1"/>
    <col min="11" max="11" width="10.8515625" style="0" bestFit="1" customWidth="1"/>
  </cols>
  <sheetData>
    <row r="1" ht="14.25">
      <c r="A1" s="2" t="s">
        <v>3</v>
      </c>
    </row>
    <row r="2" ht="14.25">
      <c r="A2" s="2"/>
    </row>
    <row r="3" spans="1:4" ht="15">
      <c r="A3" s="1" t="s">
        <v>57</v>
      </c>
      <c r="C3" s="100"/>
      <c r="D3" s="100"/>
    </row>
    <row r="4" spans="1:9" ht="15.75" thickBot="1">
      <c r="A4" s="1"/>
      <c r="C4" s="40"/>
      <c r="I4" s="102" t="s">
        <v>44</v>
      </c>
    </row>
    <row r="5" spans="1:10" ht="19.5" customHeight="1" thickBot="1">
      <c r="A5" s="33"/>
      <c r="B5" s="87"/>
      <c r="C5" s="101" t="s">
        <v>31</v>
      </c>
      <c r="D5" s="55" t="s">
        <v>33</v>
      </c>
      <c r="E5" s="103"/>
      <c r="F5" s="104" t="s">
        <v>59</v>
      </c>
      <c r="G5" s="103"/>
      <c r="H5" s="105" t="s">
        <v>43</v>
      </c>
      <c r="I5" s="106"/>
      <c r="J5" s="107"/>
    </row>
    <row r="6" spans="1:10" ht="42" customHeight="1">
      <c r="A6" s="34" t="s">
        <v>0</v>
      </c>
      <c r="B6" s="35" t="s">
        <v>1</v>
      </c>
      <c r="C6" s="39" t="s">
        <v>32</v>
      </c>
      <c r="D6" s="65" t="s">
        <v>30</v>
      </c>
      <c r="E6" s="66" t="s">
        <v>39</v>
      </c>
      <c r="F6" s="41" t="s">
        <v>34</v>
      </c>
      <c r="G6" s="72" t="s">
        <v>40</v>
      </c>
      <c r="H6" s="36" t="s">
        <v>41</v>
      </c>
      <c r="I6" s="32" t="s">
        <v>42</v>
      </c>
      <c r="J6" s="82" t="s">
        <v>37</v>
      </c>
    </row>
    <row r="7" spans="1:10" ht="12.75" customHeight="1" thickBot="1">
      <c r="A7" s="28">
        <v>1</v>
      </c>
      <c r="B7" s="29">
        <v>2</v>
      </c>
      <c r="C7" s="30">
        <v>3</v>
      </c>
      <c r="D7" s="61">
        <v>4</v>
      </c>
      <c r="E7" s="56">
        <v>5</v>
      </c>
      <c r="F7" s="73">
        <v>6</v>
      </c>
      <c r="G7" s="74">
        <v>7</v>
      </c>
      <c r="H7" s="67" t="s">
        <v>35</v>
      </c>
      <c r="I7" s="31" t="s">
        <v>36</v>
      </c>
      <c r="J7" s="83" t="s">
        <v>38</v>
      </c>
    </row>
    <row r="8" spans="1:10" ht="19.5" customHeight="1">
      <c r="A8" s="88" t="s">
        <v>16</v>
      </c>
      <c r="B8" s="89" t="s">
        <v>58</v>
      </c>
      <c r="C8" s="90" t="s">
        <v>29</v>
      </c>
      <c r="D8" s="91">
        <v>62</v>
      </c>
      <c r="E8" s="92">
        <v>62</v>
      </c>
      <c r="F8" s="93">
        <v>62</v>
      </c>
      <c r="G8" s="94">
        <v>51</v>
      </c>
      <c r="H8" s="68">
        <f>G8-F8</f>
        <v>-11</v>
      </c>
      <c r="I8" s="95">
        <f>G8/F8%</f>
        <v>82.25806451612904</v>
      </c>
      <c r="J8" s="92">
        <f>G8-E8</f>
        <v>-11</v>
      </c>
    </row>
    <row r="9" spans="1:10" ht="19.5" customHeight="1">
      <c r="A9" s="20" t="s">
        <v>17</v>
      </c>
      <c r="B9" s="25" t="s">
        <v>45</v>
      </c>
      <c r="C9" s="26"/>
      <c r="D9" s="62"/>
      <c r="E9" s="57"/>
      <c r="F9" s="47"/>
      <c r="G9" s="57"/>
      <c r="H9" s="42"/>
      <c r="I9" s="84"/>
      <c r="J9" s="57"/>
    </row>
    <row r="10" spans="1:10" ht="19.5" customHeight="1">
      <c r="A10" s="20" t="s">
        <v>19</v>
      </c>
      <c r="B10" s="25" t="s">
        <v>18</v>
      </c>
      <c r="C10" s="26"/>
      <c r="D10" s="48">
        <f>D14+D19+D24</f>
        <v>128000000</v>
      </c>
      <c r="E10" s="43">
        <f>E14+E19+E24</f>
        <v>128000000</v>
      </c>
      <c r="F10" s="48">
        <f>F14+F19+F24</f>
        <v>32000000</v>
      </c>
      <c r="G10" s="75">
        <f>G14+G19+G24</f>
        <v>20337790</v>
      </c>
      <c r="H10" s="69">
        <f>H14+H19+H24</f>
        <v>-11662210</v>
      </c>
      <c r="I10" s="84">
        <f>G10/F10%</f>
        <v>63.55559375</v>
      </c>
      <c r="J10" s="96">
        <f>J12+J13</f>
        <v>-72704759</v>
      </c>
    </row>
    <row r="11" spans="1:10" ht="19.5" customHeight="1">
      <c r="A11" s="21"/>
      <c r="B11" s="19" t="s">
        <v>46</v>
      </c>
      <c r="C11" s="18"/>
      <c r="D11" s="63"/>
      <c r="E11" s="58"/>
      <c r="F11" s="49"/>
      <c r="G11" s="76"/>
      <c r="H11" s="27"/>
      <c r="I11" s="85"/>
      <c r="J11" s="58"/>
    </row>
    <row r="12" spans="1:10" ht="19.5" customHeight="1">
      <c r="A12" s="8" t="s">
        <v>20</v>
      </c>
      <c r="B12" s="10" t="s">
        <v>2</v>
      </c>
      <c r="C12" s="13">
        <v>600</v>
      </c>
      <c r="D12" s="50">
        <v>80500000</v>
      </c>
      <c r="E12" s="59">
        <v>80500000</v>
      </c>
      <c r="F12" s="50">
        <f>E12/12*3</f>
        <v>20125000</v>
      </c>
      <c r="G12" s="77">
        <v>16165177</v>
      </c>
      <c r="H12" s="44">
        <f>G12-F12</f>
        <v>-3959823</v>
      </c>
      <c r="I12" s="86">
        <f>G12/F12%</f>
        <v>80.32386086956522</v>
      </c>
      <c r="J12" s="59">
        <f>G12-E12</f>
        <v>-64334823</v>
      </c>
    </row>
    <row r="13" spans="1:10" ht="19.5" customHeight="1">
      <c r="A13" s="4" t="s">
        <v>21</v>
      </c>
      <c r="B13" s="11" t="s">
        <v>47</v>
      </c>
      <c r="C13" s="14">
        <v>601</v>
      </c>
      <c r="D13" s="52">
        <v>10500000</v>
      </c>
      <c r="E13" s="60">
        <v>10500000</v>
      </c>
      <c r="F13" s="50">
        <f>E13/12*3</f>
        <v>2625000</v>
      </c>
      <c r="G13" s="78">
        <v>2130064</v>
      </c>
      <c r="H13" s="44">
        <f>G13-F13</f>
        <v>-494936</v>
      </c>
      <c r="I13" s="86">
        <f aca="true" t="shared" si="0" ref="I13:I20">G13/F13%</f>
        <v>81.14529523809524</v>
      </c>
      <c r="J13" s="59">
        <f aca="true" t="shared" si="1" ref="J13:J24">G13-E13</f>
        <v>-8369936</v>
      </c>
    </row>
    <row r="14" spans="1:10" ht="19.5" customHeight="1">
      <c r="A14" s="5" t="s">
        <v>4</v>
      </c>
      <c r="B14" s="12" t="s">
        <v>6</v>
      </c>
      <c r="C14" s="15" t="s">
        <v>5</v>
      </c>
      <c r="D14" s="51">
        <f>D12+D13</f>
        <v>91000000</v>
      </c>
      <c r="E14" s="45">
        <f>E12+E13</f>
        <v>91000000</v>
      </c>
      <c r="F14" s="51">
        <f>F12+F13</f>
        <v>22750000</v>
      </c>
      <c r="G14" s="79">
        <f>G12+G13</f>
        <v>18295241</v>
      </c>
      <c r="H14" s="70">
        <f>H12+H13</f>
        <v>-4454759</v>
      </c>
      <c r="I14" s="54">
        <f t="shared" si="0"/>
        <v>80.41864175824176</v>
      </c>
      <c r="J14" s="97">
        <f t="shared" si="1"/>
        <v>-72704759</v>
      </c>
    </row>
    <row r="15" spans="1:11" ht="19.5" customHeight="1">
      <c r="A15" s="6" t="s">
        <v>22</v>
      </c>
      <c r="B15" s="11" t="s">
        <v>48</v>
      </c>
      <c r="C15" s="14">
        <v>602</v>
      </c>
      <c r="D15" s="52">
        <v>32500000</v>
      </c>
      <c r="E15" s="60">
        <v>32500000</v>
      </c>
      <c r="F15" s="52">
        <f>E15/12*3</f>
        <v>8125000</v>
      </c>
      <c r="G15" s="78">
        <v>1906449</v>
      </c>
      <c r="H15" s="44">
        <f>G15-F15</f>
        <v>-6218551</v>
      </c>
      <c r="I15" s="86">
        <f t="shared" si="0"/>
        <v>23.463987692307693</v>
      </c>
      <c r="J15" s="59">
        <f t="shared" si="1"/>
        <v>-30593551</v>
      </c>
      <c r="K15" s="17"/>
    </row>
    <row r="16" spans="1:10" ht="19.5" customHeight="1">
      <c r="A16" s="6" t="s">
        <v>23</v>
      </c>
      <c r="B16" s="11" t="s">
        <v>49</v>
      </c>
      <c r="C16" s="14">
        <v>604</v>
      </c>
      <c r="D16" s="52"/>
      <c r="E16" s="60"/>
      <c r="F16" s="52"/>
      <c r="G16" s="78"/>
      <c r="H16" s="44"/>
      <c r="I16" s="86"/>
      <c r="J16" s="59"/>
    </row>
    <row r="17" spans="1:10" ht="19.5" customHeight="1">
      <c r="A17" s="6" t="s">
        <v>24</v>
      </c>
      <c r="B17" s="11" t="s">
        <v>50</v>
      </c>
      <c r="C17" s="14">
        <v>605</v>
      </c>
      <c r="D17" s="52">
        <v>500000</v>
      </c>
      <c r="E17" s="60">
        <v>500000</v>
      </c>
      <c r="F17" s="52">
        <f>E17/12*3</f>
        <v>125000</v>
      </c>
      <c r="G17" s="78">
        <v>136100</v>
      </c>
      <c r="H17" s="44">
        <f>G17-F17</f>
        <v>11100</v>
      </c>
      <c r="I17" s="86">
        <f t="shared" si="0"/>
        <v>108.88</v>
      </c>
      <c r="J17" s="59">
        <f t="shared" si="1"/>
        <v>-363900</v>
      </c>
    </row>
    <row r="18" spans="1:10" ht="19.5" customHeight="1">
      <c r="A18" s="6" t="s">
        <v>25</v>
      </c>
      <c r="B18" s="11" t="s">
        <v>51</v>
      </c>
      <c r="C18" s="14">
        <v>606</v>
      </c>
      <c r="D18" s="52"/>
      <c r="E18" s="60"/>
      <c r="F18" s="52"/>
      <c r="G18" s="78"/>
      <c r="H18" s="44"/>
      <c r="I18" s="86"/>
      <c r="J18" s="59"/>
    </row>
    <row r="19" spans="1:10" ht="19.5" customHeight="1">
      <c r="A19" s="7" t="s">
        <v>7</v>
      </c>
      <c r="B19" s="12" t="s">
        <v>11</v>
      </c>
      <c r="C19" s="15" t="s">
        <v>13</v>
      </c>
      <c r="D19" s="51">
        <f>SUM(D15:D18)</f>
        <v>33000000</v>
      </c>
      <c r="E19" s="45">
        <f>SUM(E15:E18)</f>
        <v>33000000</v>
      </c>
      <c r="F19" s="51">
        <f>SUM(F15:F18)</f>
        <v>8250000</v>
      </c>
      <c r="G19" s="79">
        <f>SUM(G15:G18)</f>
        <v>2042549</v>
      </c>
      <c r="H19" s="70">
        <f>SUM(H15:H18)</f>
        <v>-6207451</v>
      </c>
      <c r="I19" s="54">
        <f t="shared" si="0"/>
        <v>24.7581696969697</v>
      </c>
      <c r="J19" s="97">
        <f t="shared" si="1"/>
        <v>-30957451</v>
      </c>
    </row>
    <row r="20" spans="1:10" ht="19.5" customHeight="1">
      <c r="A20" s="9" t="s">
        <v>9</v>
      </c>
      <c r="B20" s="12" t="s">
        <v>15</v>
      </c>
      <c r="C20" s="15" t="s">
        <v>14</v>
      </c>
      <c r="D20" s="51">
        <f>D12+D13+D15+D16+D17+D18</f>
        <v>124000000</v>
      </c>
      <c r="E20" s="45">
        <f>E12+E13+E15+E16+E17+E18</f>
        <v>124000000</v>
      </c>
      <c r="F20" s="51">
        <f>F12+F13+F15+F16+F17+F18</f>
        <v>31000000</v>
      </c>
      <c r="G20" s="79">
        <f>G12+G13+G15+G16+G17+G18</f>
        <v>20337790</v>
      </c>
      <c r="H20" s="70">
        <f>H12+H13+H15+H16+H17+H18</f>
        <v>-10662210</v>
      </c>
      <c r="I20" s="54">
        <f t="shared" si="0"/>
        <v>65.60577419354838</v>
      </c>
      <c r="J20" s="97">
        <f t="shared" si="1"/>
        <v>-103662210</v>
      </c>
    </row>
    <row r="21" spans="1:10" ht="19.5" customHeight="1">
      <c r="A21" s="6" t="s">
        <v>26</v>
      </c>
      <c r="B21" s="11" t="s">
        <v>52</v>
      </c>
      <c r="C21" s="14">
        <v>231</v>
      </c>
      <c r="D21" s="52">
        <v>960000</v>
      </c>
      <c r="E21" s="60">
        <v>960000</v>
      </c>
      <c r="F21" s="52">
        <f>E21/12*3</f>
        <v>240000</v>
      </c>
      <c r="G21" s="78"/>
      <c r="H21" s="44">
        <f>G21-F21</f>
        <v>-240000</v>
      </c>
      <c r="I21" s="86"/>
      <c r="J21" s="59">
        <f t="shared" si="1"/>
        <v>-960000</v>
      </c>
    </row>
    <row r="22" spans="1:10" ht="19.5" customHeight="1">
      <c r="A22" s="6" t="s">
        <v>27</v>
      </c>
      <c r="B22" s="11" t="s">
        <v>53</v>
      </c>
      <c r="C22" s="14">
        <v>231</v>
      </c>
      <c r="D22" s="52">
        <v>2040000</v>
      </c>
      <c r="E22" s="60">
        <v>2040000</v>
      </c>
      <c r="F22" s="52">
        <f>E22/12*3</f>
        <v>510000</v>
      </c>
      <c r="G22" s="78"/>
      <c r="H22" s="44">
        <f>G22-F22</f>
        <v>-510000</v>
      </c>
      <c r="I22" s="86"/>
      <c r="J22" s="59">
        <f t="shared" si="1"/>
        <v>-2040000</v>
      </c>
    </row>
    <row r="23" spans="1:10" ht="19.5" customHeight="1">
      <c r="A23" s="6" t="s">
        <v>28</v>
      </c>
      <c r="B23" s="38" t="s">
        <v>54</v>
      </c>
      <c r="C23" s="16">
        <v>231</v>
      </c>
      <c r="D23" s="64">
        <v>1000000</v>
      </c>
      <c r="E23" s="60">
        <v>1000000</v>
      </c>
      <c r="F23" s="52">
        <f>E23/12*3</f>
        <v>250000</v>
      </c>
      <c r="G23" s="80"/>
      <c r="H23" s="44">
        <f>G23-F23</f>
        <v>-250000</v>
      </c>
      <c r="I23" s="86"/>
      <c r="J23" s="59">
        <f t="shared" si="1"/>
        <v>-1000000</v>
      </c>
    </row>
    <row r="24" spans="1:10" ht="19.5" customHeight="1" thickBot="1">
      <c r="A24" s="22" t="s">
        <v>8</v>
      </c>
      <c r="B24" s="23" t="s">
        <v>12</v>
      </c>
      <c r="C24" s="24" t="s">
        <v>10</v>
      </c>
      <c r="D24" s="53">
        <f>SUM(D21:D23)</f>
        <v>4000000</v>
      </c>
      <c r="E24" s="46">
        <f>SUM(E21:E23)</f>
        <v>4000000</v>
      </c>
      <c r="F24" s="53">
        <f>SUM(F21:F23)</f>
        <v>1000000</v>
      </c>
      <c r="G24" s="81">
        <f>SUM(G21:G23)</f>
        <v>0</v>
      </c>
      <c r="H24" s="71">
        <f>SUM(H21:H23)</f>
        <v>-1000000</v>
      </c>
      <c r="I24" s="98">
        <v>0</v>
      </c>
      <c r="J24" s="99">
        <f t="shared" si="1"/>
        <v>-4000000</v>
      </c>
    </row>
    <row r="25" ht="19.5" customHeight="1"/>
    <row r="26" spans="2:3" ht="19.5" customHeight="1">
      <c r="B26" s="108" t="s">
        <v>55</v>
      </c>
      <c r="C26" s="37"/>
    </row>
    <row r="27" ht="19.5" customHeight="1"/>
    <row r="28" ht="19.5" customHeight="1">
      <c r="B28" s="3" t="s">
        <v>56</v>
      </c>
    </row>
  </sheetData>
  <sheetProtection/>
  <printOptions horizontalCentered="1"/>
  <pageMargins left="0" right="0" top="0.5" bottom="0.3" header="0.3" footer="0.3"/>
  <pageSetup horizontalDpi="600" verticalDpi="600" orientation="landscape" scale="91" r:id="rId1"/>
  <ignoredErrors>
    <ignoredError sqref="I9 I11 H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Kujtim</cp:lastModifiedBy>
  <cp:lastPrinted>2018-03-28T18:54:39Z</cp:lastPrinted>
  <dcterms:created xsi:type="dcterms:W3CDTF">2010-01-18T14:33:33Z</dcterms:created>
  <dcterms:modified xsi:type="dcterms:W3CDTF">2018-04-12T13:59:15Z</dcterms:modified>
  <cp:category/>
  <cp:version/>
  <cp:contentType/>
  <cp:contentStatus/>
</cp:coreProperties>
</file>